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INDEF." sheetId="1" r:id="rId1"/>
  </sheets>
  <calcPr calcId="124519"/>
</workbook>
</file>

<file path=xl/calcChain.xml><?xml version="1.0" encoding="utf-8"?>
<calcChain xmlns="http://schemas.openxmlformats.org/spreadsheetml/2006/main">
  <c r="G6" i="1"/>
  <c r="M6"/>
  <c r="U6" s="1"/>
  <c r="O6"/>
  <c r="Q6"/>
  <c r="G8"/>
  <c r="M8" s="1"/>
  <c r="O8"/>
  <c r="O39" s="1"/>
  <c r="Q8"/>
  <c r="G12"/>
  <c r="M12"/>
  <c r="U12" s="1"/>
  <c r="O12"/>
  <c r="Q12"/>
  <c r="G14"/>
  <c r="M14" s="1"/>
  <c r="U14" s="1"/>
  <c r="O14"/>
  <c r="Q14"/>
  <c r="M16"/>
  <c r="U16"/>
  <c r="G17"/>
  <c r="M17"/>
  <c r="U17" s="1"/>
  <c r="O17"/>
  <c r="Q17"/>
  <c r="G19"/>
  <c r="M19" s="1"/>
  <c r="U19" s="1"/>
  <c r="O19"/>
  <c r="Q19"/>
  <c r="G24"/>
  <c r="M24"/>
  <c r="U24" s="1"/>
  <c r="O24"/>
  <c r="Q24"/>
  <c r="G26"/>
  <c r="M26" s="1"/>
  <c r="U26" s="1"/>
  <c r="O26"/>
  <c r="Q26"/>
  <c r="G28"/>
  <c r="M28"/>
  <c r="U28" s="1"/>
  <c r="O28"/>
  <c r="Q28"/>
  <c r="G30"/>
  <c r="M30" s="1"/>
  <c r="U30" s="1"/>
  <c r="O30"/>
  <c r="Q30"/>
  <c r="G32"/>
  <c r="M32"/>
  <c r="U32" s="1"/>
  <c r="O32"/>
  <c r="Q32"/>
  <c r="F39"/>
  <c r="H39"/>
  <c r="I39"/>
  <c r="K39"/>
  <c r="L39"/>
  <c r="S39"/>
  <c r="T39"/>
  <c r="U8" l="1"/>
  <c r="M39"/>
  <c r="U39"/>
  <c r="G39"/>
</calcChain>
</file>

<file path=xl/sharedStrings.xml><?xml version="1.0" encoding="utf-8"?>
<sst xmlns="http://schemas.openxmlformats.org/spreadsheetml/2006/main" count="61" uniqueCount="48">
  <si>
    <t xml:space="preserve"> </t>
  </si>
  <si>
    <t>D</t>
  </si>
  <si>
    <t>SEPULVEDA ORMAZABAL ERIKA</t>
  </si>
  <si>
    <t>09.723.187-7</t>
  </si>
  <si>
    <t>F</t>
  </si>
  <si>
    <t>RUZ CALDERON JUAN</t>
  </si>
  <si>
    <t>08.229.416-3</t>
  </si>
  <si>
    <t>QUINTANILLA MARTINEZ MAGDALENA</t>
  </si>
  <si>
    <t>07.403.264-8</t>
  </si>
  <si>
    <t>PALOMINOS RIVERA IRMA ROSA</t>
  </si>
  <si>
    <t>09.949.203-1</t>
  </si>
  <si>
    <t>PAIVA HERNANDEZ HERMINIA DEL C.</t>
  </si>
  <si>
    <t>08.683.328-K</t>
  </si>
  <si>
    <t>MEZA GUZMAN CLAUDIA</t>
  </si>
  <si>
    <t>14.246.796-8</t>
  </si>
  <si>
    <t>E</t>
  </si>
  <si>
    <t>LOPEZ CISTERNA PURISIMA</t>
  </si>
  <si>
    <t>11.980.438-8</t>
  </si>
  <si>
    <t>GUZMAN SORIANO FIDELA</t>
  </si>
  <si>
    <t>09.430.967-0</t>
  </si>
  <si>
    <t>CERDA MUÑOZ ONOFRE</t>
  </si>
  <si>
    <t>11.697.038-4</t>
  </si>
  <si>
    <t>BELLO VIDELA MARIA ANGELICA</t>
  </si>
  <si>
    <t>09.298.648-7</t>
  </si>
  <si>
    <t>ARRIAZA CATALAN GINET</t>
  </si>
  <si>
    <t>10.228.337-6</t>
  </si>
  <si>
    <t>HABERES</t>
  </si>
  <si>
    <t>HAB.</t>
  </si>
  <si>
    <t>CARGA</t>
  </si>
  <si>
    <t>IMPON.</t>
  </si>
  <si>
    <t>VARIAS</t>
  </si>
  <si>
    <t>SUPLE</t>
  </si>
  <si>
    <t>DESEMP</t>
  </si>
  <si>
    <t>TOTAL</t>
  </si>
  <si>
    <t>OTROS</t>
  </si>
  <si>
    <t>VALOR</t>
  </si>
  <si>
    <t>CANT.</t>
  </si>
  <si>
    <t>CAN</t>
  </si>
  <si>
    <t xml:space="preserve">ASIG. </t>
  </si>
  <si>
    <t>LEY Nº</t>
  </si>
  <si>
    <t>PLANI.</t>
  </si>
  <si>
    <t>DIF. DES.</t>
  </si>
  <si>
    <t>ATENC.</t>
  </si>
  <si>
    <t>SUELDO</t>
  </si>
  <si>
    <t>IDENTIFICACION</t>
  </si>
  <si>
    <t>C.I.</t>
  </si>
  <si>
    <t>Nº</t>
  </si>
  <si>
    <t>PLANILLA SUELDOS INDEFINIDOS SALUD AGOSTO 2014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</si>
</sst>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trike/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1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1" fontId="2" fillId="0" borderId="5" xfId="1" applyNumberFormat="1" applyFont="1" applyBorder="1"/>
    <xf numFmtId="0" fontId="2" fillId="0" borderId="0" xfId="1" applyNumberFormat="1" applyFont="1" applyBorder="1"/>
    <xf numFmtId="0" fontId="2" fillId="0" borderId="6" xfId="1" applyNumberFormat="1" applyFont="1" applyBorder="1"/>
    <xf numFmtId="1" fontId="2" fillId="0" borderId="0" xfId="1" applyNumberFormat="1" applyFont="1" applyBorder="1" applyAlignment="1"/>
    <xf numFmtId="0" fontId="2" fillId="0" borderId="5" xfId="1" applyNumberFormat="1" applyFont="1" applyBorder="1" applyAlignment="1"/>
    <xf numFmtId="0" fontId="2" fillId="0" borderId="6" xfId="1" applyNumberFormat="1" applyFont="1" applyBorder="1" applyAlignment="1"/>
    <xf numFmtId="1" fontId="2" fillId="0" borderId="5" xfId="1" applyNumberFormat="1" applyFont="1" applyBorder="1" applyAlignment="1"/>
    <xf numFmtId="1" fontId="2" fillId="0" borderId="7" xfId="1" applyNumberFormat="1" applyFont="1" applyBorder="1" applyAlignment="1"/>
    <xf numFmtId="1" fontId="2" fillId="2" borderId="0" xfId="1" applyNumberFormat="1" applyFont="1" applyFill="1" applyBorder="1" applyAlignment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10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right"/>
    </xf>
    <xf numFmtId="0" fontId="2" fillId="0" borderId="13" xfId="0" applyFont="1" applyBorder="1"/>
    <xf numFmtId="1" fontId="2" fillId="0" borderId="5" xfId="1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center"/>
    </xf>
    <xf numFmtId="1" fontId="2" fillId="0" borderId="0" xfId="0" applyNumberFormat="1" applyFont="1" applyBorder="1" applyAlignment="1"/>
    <xf numFmtId="0" fontId="2" fillId="0" borderId="0" xfId="0" applyNumberFormat="1" applyFont="1" applyBorder="1" applyAlignment="1"/>
    <xf numFmtId="1" fontId="2" fillId="0" borderId="14" xfId="1" applyNumberFormat="1" applyFont="1" applyBorder="1" applyAlignment="1">
      <alignment horizontal="right"/>
    </xf>
    <xf numFmtId="0" fontId="2" fillId="0" borderId="15" xfId="1" applyNumberFormat="1" applyFont="1" applyBorder="1"/>
    <xf numFmtId="0" fontId="2" fillId="0" borderId="16" xfId="1" applyNumberFormat="1" applyFont="1" applyBorder="1"/>
    <xf numFmtId="1" fontId="2" fillId="0" borderId="14" xfId="0" applyNumberFormat="1" applyFont="1" applyBorder="1" applyAlignment="1">
      <alignment horizontal="center"/>
    </xf>
    <xf numFmtId="1" fontId="2" fillId="0" borderId="15" xfId="0" applyNumberFormat="1" applyFont="1" applyBorder="1" applyAlignment="1"/>
    <xf numFmtId="0" fontId="2" fillId="0" borderId="14" xfId="1" applyNumberFormat="1" applyFont="1" applyBorder="1" applyAlignment="1"/>
    <xf numFmtId="0" fontId="2" fillId="0" borderId="16" xfId="1" applyNumberFormat="1" applyFont="1" applyBorder="1" applyAlignment="1"/>
    <xf numFmtId="1" fontId="2" fillId="0" borderId="17" xfId="1" applyNumberFormat="1" applyFont="1" applyBorder="1" applyAlignment="1"/>
    <xf numFmtId="1" fontId="2" fillId="0" borderId="15" xfId="1" applyNumberFormat="1" applyFont="1" applyBorder="1" applyAlignment="1"/>
    <xf numFmtId="1" fontId="2" fillId="0" borderId="14" xfId="1" applyNumberFormat="1" applyFont="1" applyBorder="1" applyAlignment="1"/>
    <xf numFmtId="1" fontId="2" fillId="2" borderId="15" xfId="1" applyNumberFormat="1" applyFont="1" applyFill="1" applyBorder="1" applyAlignment="1"/>
    <xf numFmtId="0" fontId="2" fillId="0" borderId="15" xfId="0" applyNumberFormat="1" applyFont="1" applyBorder="1" applyAlignment="1"/>
    <xf numFmtId="0" fontId="2" fillId="0" borderId="18" xfId="0" applyFont="1" applyBorder="1"/>
    <xf numFmtId="0" fontId="2" fillId="0" borderId="19" xfId="0" applyFont="1" applyBorder="1"/>
    <xf numFmtId="0" fontId="2" fillId="0" borderId="15" xfId="0" applyFont="1" applyBorder="1"/>
    <xf numFmtId="0" fontId="2" fillId="0" borderId="20" xfId="0" applyFont="1" applyBorder="1" applyAlignment="1">
      <alignment horizontal="right"/>
    </xf>
    <xf numFmtId="0" fontId="2" fillId="0" borderId="20" xfId="0" applyFont="1" applyBorder="1"/>
    <xf numFmtId="1" fontId="2" fillId="0" borderId="21" xfId="1" applyNumberFormat="1" applyFont="1" applyBorder="1"/>
    <xf numFmtId="0" fontId="2" fillId="0" borderId="22" xfId="1" applyNumberFormat="1" applyFont="1" applyBorder="1"/>
    <xf numFmtId="0" fontId="0" fillId="0" borderId="22" xfId="0" applyNumberFormat="1" applyBorder="1"/>
    <xf numFmtId="1" fontId="2" fillId="0" borderId="23" xfId="1" applyNumberFormat="1" applyFont="1" applyBorder="1"/>
    <xf numFmtId="1" fontId="2" fillId="0" borderId="22" xfId="1" applyNumberFormat="1" applyFont="1" applyBorder="1" applyAlignment="1"/>
    <xf numFmtId="0" fontId="2" fillId="0" borderId="23" xfId="1" applyNumberFormat="1" applyFont="1" applyBorder="1" applyAlignment="1"/>
    <xf numFmtId="0" fontId="2" fillId="0" borderId="21" xfId="1" applyNumberFormat="1" applyFont="1" applyBorder="1" applyAlignment="1"/>
    <xf numFmtId="1" fontId="2" fillId="0" borderId="23" xfId="1" applyNumberFormat="1" applyFont="1" applyBorder="1" applyAlignment="1"/>
    <xf numFmtId="1" fontId="2" fillId="0" borderId="24" xfId="1" applyNumberFormat="1" applyFont="1" applyBorder="1" applyAlignment="1"/>
    <xf numFmtId="1" fontId="2" fillId="2" borderId="22" xfId="1" applyNumberFormat="1" applyFont="1" applyFill="1" applyBorder="1" applyAlignment="1"/>
    <xf numFmtId="0" fontId="2" fillId="0" borderId="22" xfId="1" applyNumberFormat="1" applyFont="1" applyBorder="1" applyAlignment="1"/>
    <xf numFmtId="0" fontId="2" fillId="0" borderId="25" xfId="0" applyFont="1" applyBorder="1"/>
    <xf numFmtId="0" fontId="2" fillId="0" borderId="26" xfId="0" applyFont="1" applyBorder="1"/>
    <xf numFmtId="0" fontId="2" fillId="0" borderId="22" xfId="0" applyFont="1" applyBorder="1"/>
    <xf numFmtId="0" fontId="2" fillId="0" borderId="27" xfId="0" applyFont="1" applyBorder="1" applyAlignment="1">
      <alignment horizontal="right"/>
    </xf>
    <xf numFmtId="0" fontId="2" fillId="0" borderId="27" xfId="0" applyFont="1" applyBorder="1"/>
    <xf numFmtId="0" fontId="0" fillId="0" borderId="0" xfId="0" applyBorder="1"/>
    <xf numFmtId="2" fontId="2" fillId="0" borderId="5" xfId="1" applyNumberFormat="1" applyFont="1" applyBorder="1"/>
    <xf numFmtId="165" fontId="2" fillId="0" borderId="6" xfId="1" applyNumberFormat="1" applyFont="1" applyBorder="1"/>
    <xf numFmtId="165" fontId="2" fillId="0" borderId="5" xfId="1" applyNumberFormat="1" applyFont="1" applyBorder="1" applyAlignment="1"/>
    <xf numFmtId="0" fontId="2" fillId="0" borderId="0" xfId="1" applyNumberFormat="1" applyFont="1" applyBorder="1" applyAlignment="1"/>
    <xf numFmtId="1" fontId="2" fillId="0" borderId="6" xfId="1" applyNumberFormat="1" applyFont="1" applyBorder="1" applyAlignment="1"/>
    <xf numFmtId="1" fontId="2" fillId="2" borderId="5" xfId="1" applyNumberFormat="1" applyFont="1" applyFill="1" applyBorder="1" applyAlignment="1"/>
    <xf numFmtId="0" fontId="2" fillId="0" borderId="28" xfId="0" applyFont="1" applyBorder="1"/>
    <xf numFmtId="1" fontId="2" fillId="0" borderId="29" xfId="1" applyNumberFormat="1" applyFont="1" applyBorder="1" applyAlignment="1">
      <alignment horizontal="right"/>
    </xf>
    <xf numFmtId="0" fontId="2" fillId="0" borderId="3" xfId="1" applyNumberFormat="1" applyFont="1" applyBorder="1"/>
    <xf numFmtId="0" fontId="2" fillId="0" borderId="30" xfId="1" applyNumberFormat="1" applyFont="1" applyBorder="1"/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/>
    <xf numFmtId="0" fontId="2" fillId="0" borderId="3" xfId="1" applyNumberFormat="1" applyFont="1" applyBorder="1" applyAlignment="1"/>
    <xf numFmtId="1" fontId="2" fillId="0" borderId="29" xfId="0" applyNumberFormat="1" applyFont="1" applyBorder="1" applyAlignment="1"/>
    <xf numFmtId="1" fontId="2" fillId="0" borderId="29" xfId="1" applyNumberFormat="1" applyFont="1" applyBorder="1" applyAlignment="1"/>
    <xf numFmtId="1" fontId="2" fillId="0" borderId="31" xfId="1" applyNumberFormat="1" applyFont="1" applyBorder="1" applyAlignment="1"/>
    <xf numFmtId="1" fontId="2" fillId="0" borderId="3" xfId="1" applyNumberFormat="1" applyFont="1" applyBorder="1" applyAlignment="1"/>
    <xf numFmtId="1" fontId="2" fillId="0" borderId="30" xfId="1" applyNumberFormat="1" applyFont="1" applyBorder="1" applyAlignment="1"/>
    <xf numFmtId="1" fontId="2" fillId="2" borderId="29" xfId="1" applyNumberFormat="1" applyFont="1" applyFill="1" applyBorder="1" applyAlignment="1"/>
    <xf numFmtId="0" fontId="2" fillId="0" borderId="29" xfId="0" applyNumberFormat="1" applyFont="1" applyBorder="1" applyAlignment="1"/>
    <xf numFmtId="0" fontId="2" fillId="0" borderId="32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33" xfId="0" applyFont="1" applyBorder="1" applyAlignment="1">
      <alignment horizontal="right"/>
    </xf>
    <xf numFmtId="0" fontId="2" fillId="0" borderId="33" xfId="0" applyFont="1" applyBorder="1"/>
    <xf numFmtId="0" fontId="2" fillId="0" borderId="0" xfId="1" applyNumberFormat="1" applyFont="1" applyBorder="1" applyAlignment="1">
      <alignment horizontal="right"/>
    </xf>
    <xf numFmtId="0" fontId="2" fillId="0" borderId="6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0" fontId="2" fillId="0" borderId="5" xfId="1" applyNumberFormat="1" applyFont="1" applyBorder="1" applyAlignment="1">
      <alignment horizontal="right"/>
    </xf>
    <xf numFmtId="1" fontId="2" fillId="0" borderId="6" xfId="1" applyNumberFormat="1" applyFont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0" fontId="2" fillId="0" borderId="7" xfId="1" applyNumberFormat="1" applyFont="1" applyBorder="1" applyAlignment="1">
      <alignment horizontal="right"/>
    </xf>
    <xf numFmtId="1" fontId="0" fillId="0" borderId="0" xfId="0" applyNumberFormat="1"/>
    <xf numFmtId="0" fontId="2" fillId="0" borderId="15" xfId="1" applyNumberFormat="1" applyFont="1" applyBorder="1" applyAlignment="1">
      <alignment horizontal="right"/>
    </xf>
    <xf numFmtId="0" fontId="2" fillId="0" borderId="16" xfId="1" applyNumberFormat="1" applyFont="1" applyBorder="1" applyAlignment="1">
      <alignment horizontal="right"/>
    </xf>
    <xf numFmtId="1" fontId="2" fillId="0" borderId="14" xfId="0" applyNumberFormat="1" applyFont="1" applyBorder="1" applyAlignment="1">
      <alignment horizontal="right"/>
    </xf>
    <xf numFmtId="1" fontId="2" fillId="0" borderId="15" xfId="0" applyNumberFormat="1" applyFont="1" applyBorder="1" applyAlignment="1">
      <alignment horizontal="right"/>
    </xf>
    <xf numFmtId="0" fontId="2" fillId="0" borderId="14" xfId="1" applyNumberFormat="1" applyFont="1" applyBorder="1" applyAlignment="1">
      <alignment horizontal="right"/>
    </xf>
    <xf numFmtId="1" fontId="2" fillId="0" borderId="15" xfId="1" applyNumberFormat="1" applyFont="1" applyBorder="1" applyAlignment="1">
      <alignment horizontal="right"/>
    </xf>
    <xf numFmtId="1" fontId="2" fillId="0" borderId="16" xfId="1" applyNumberFormat="1" applyFont="1" applyBorder="1" applyAlignment="1">
      <alignment horizontal="right"/>
    </xf>
    <xf numFmtId="1" fontId="2" fillId="2" borderId="14" xfId="0" applyNumberFormat="1" applyFont="1" applyFill="1" applyBorder="1" applyAlignment="1">
      <alignment horizontal="right"/>
    </xf>
    <xf numFmtId="0" fontId="2" fillId="0" borderId="17" xfId="1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2" fillId="0" borderId="34" xfId="0" applyFont="1" applyBorder="1"/>
    <xf numFmtId="1" fontId="2" fillId="0" borderId="5" xfId="0" applyNumberFormat="1" applyFont="1" applyBorder="1" applyAlignment="1">
      <alignment horizontal="right"/>
    </xf>
    <xf numFmtId="1" fontId="2" fillId="0" borderId="23" xfId="1" applyNumberFormat="1" applyFont="1" applyBorder="1" applyAlignment="1">
      <alignment horizontal="right"/>
    </xf>
    <xf numFmtId="0" fontId="2" fillId="0" borderId="22" xfId="1" applyNumberFormat="1" applyFont="1" applyBorder="1" applyAlignment="1">
      <alignment horizontal="right"/>
    </xf>
    <xf numFmtId="0" fontId="2" fillId="0" borderId="21" xfId="1" applyNumberFormat="1" applyFont="1" applyBorder="1" applyAlignment="1">
      <alignment horizontal="right"/>
    </xf>
    <xf numFmtId="0" fontId="2" fillId="0" borderId="23" xfId="1" applyNumberFormat="1" applyFont="1" applyBorder="1" applyAlignment="1">
      <alignment horizontal="right"/>
    </xf>
    <xf numFmtId="1" fontId="2" fillId="0" borderId="22" xfId="1" applyNumberFormat="1" applyFont="1" applyBorder="1" applyAlignment="1">
      <alignment horizontal="right"/>
    </xf>
    <xf numFmtId="1" fontId="2" fillId="0" borderId="21" xfId="1" applyNumberFormat="1" applyFont="1" applyBorder="1" applyAlignment="1">
      <alignment horizontal="right"/>
    </xf>
    <xf numFmtId="1" fontId="2" fillId="2" borderId="23" xfId="0" applyNumberFormat="1" applyFont="1" applyFill="1" applyBorder="1" applyAlignment="1">
      <alignment horizontal="right"/>
    </xf>
    <xf numFmtId="0" fontId="2" fillId="0" borderId="24" xfId="1" applyNumberFormat="1" applyFont="1" applyBorder="1" applyAlignment="1">
      <alignment horizontal="right"/>
    </xf>
    <xf numFmtId="0" fontId="2" fillId="0" borderId="35" xfId="0" applyFont="1" applyBorder="1"/>
    <xf numFmtId="1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1" fontId="2" fillId="2" borderId="0" xfId="0" applyNumberFormat="1" applyFont="1" applyFill="1" applyBorder="1" applyAlignment="1">
      <alignment horizontal="right"/>
    </xf>
    <xf numFmtId="0" fontId="2" fillId="0" borderId="36" xfId="0" applyFont="1" applyBorder="1"/>
    <xf numFmtId="2" fontId="2" fillId="0" borderId="20" xfId="0" applyNumberFormat="1" applyFont="1" applyBorder="1" applyAlignment="1">
      <alignment horizontal="right"/>
    </xf>
    <xf numFmtId="1" fontId="2" fillId="0" borderId="3" xfId="1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165" fontId="2" fillId="0" borderId="23" xfId="1" applyNumberFormat="1" applyFont="1" applyBorder="1" applyAlignment="1">
      <alignment horizontal="right"/>
    </xf>
    <xf numFmtId="0" fontId="0" fillId="3" borderId="0" xfId="0" applyFill="1"/>
    <xf numFmtId="0" fontId="3" fillId="3" borderId="10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2" fillId="3" borderId="10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4" fillId="3" borderId="37" xfId="0" applyNumberFormat="1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2" fillId="3" borderId="3" xfId="0" applyNumberFormat="1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9" fontId="2" fillId="3" borderId="3" xfId="0" applyNumberFormat="1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wrapText="1"/>
    </xf>
    <xf numFmtId="0" fontId="4" fillId="3" borderId="31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4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0" borderId="0" xfId="0" applyFont="1" applyAlignment="1"/>
    <xf numFmtId="0" fontId="5" fillId="0" borderId="0" xfId="0" applyFont="1" applyAlignme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9"/>
  <sheetViews>
    <sheetView tabSelected="1" workbookViewId="0">
      <selection activeCell="H12" sqref="H12"/>
    </sheetView>
  </sheetViews>
  <sheetFormatPr baseColWidth="10" defaultRowHeight="12.75"/>
  <cols>
    <col min="1" max="1" width="3" customWidth="1"/>
    <col min="2" max="2" width="12" bestFit="1" customWidth="1"/>
    <col min="3" max="3" width="36.140625" bestFit="1" customWidth="1"/>
    <col min="4" max="4" width="2.28515625" bestFit="1" customWidth="1"/>
    <col min="5" max="5" width="3" bestFit="1" customWidth="1"/>
    <col min="6" max="6" width="12.85546875" customWidth="1"/>
    <col min="7" max="7" width="10.140625" bestFit="1" customWidth="1"/>
    <col min="8" max="8" width="9.42578125" customWidth="1"/>
    <col min="9" max="9" width="17.5703125" customWidth="1"/>
    <col min="10" max="10" width="12.5703125" customWidth="1"/>
    <col min="11" max="11" width="7" customWidth="1"/>
    <col min="12" max="13" width="8" bestFit="1" customWidth="1"/>
    <col min="14" max="14" width="4.85546875" customWidth="1"/>
    <col min="15" max="15" width="7.42578125" customWidth="1"/>
    <col min="16" max="16" width="4.85546875" customWidth="1"/>
    <col min="17" max="17" width="7.42578125" customWidth="1"/>
    <col min="18" max="18" width="6.5703125" customWidth="1"/>
    <col min="19" max="19" width="7.5703125" bestFit="1" customWidth="1"/>
    <col min="20" max="20" width="7.5703125" customWidth="1"/>
    <col min="21" max="21" width="9.7109375" bestFit="1" customWidth="1"/>
    <col min="23" max="23" width="7" bestFit="1" customWidth="1"/>
    <col min="24" max="24" width="8" bestFit="1" customWidth="1"/>
    <col min="25" max="25" width="10.85546875" bestFit="1" customWidth="1"/>
    <col min="26" max="26" width="5.5703125" bestFit="1" customWidth="1"/>
    <col min="27" max="27" width="8" bestFit="1" customWidth="1"/>
    <col min="28" max="28" width="16.7109375" bestFit="1" customWidth="1"/>
    <col min="29" max="29" width="8" bestFit="1" customWidth="1"/>
    <col min="30" max="30" width="8" customWidth="1"/>
    <col min="31" max="31" width="8.7109375" bestFit="1" customWidth="1"/>
    <col min="32" max="32" width="9" customWidth="1"/>
    <col min="33" max="33" width="10.140625" bestFit="1" customWidth="1"/>
  </cols>
  <sheetData>
    <row r="1" spans="1:22" s="155" customFormat="1" ht="15">
      <c r="H1" s="156" t="s">
        <v>47</v>
      </c>
      <c r="I1" s="156"/>
      <c r="J1" s="156"/>
      <c r="K1" s="156"/>
      <c r="L1" s="156"/>
    </row>
    <row r="3" spans="1:22" ht="13.5" thickBot="1"/>
    <row r="4" spans="1:22" s="126" customFormat="1">
      <c r="A4" s="143" t="s">
        <v>46</v>
      </c>
      <c r="B4" s="154" t="s">
        <v>45</v>
      </c>
      <c r="C4" s="152" t="s">
        <v>44</v>
      </c>
      <c r="D4" s="153"/>
      <c r="E4" s="152"/>
      <c r="F4" s="151" t="s">
        <v>43</v>
      </c>
      <c r="G4" s="150" t="s">
        <v>42</v>
      </c>
      <c r="H4" s="149" t="s">
        <v>41</v>
      </c>
      <c r="I4" s="148" t="s">
        <v>35</v>
      </c>
      <c r="J4" s="147" t="s">
        <v>40</v>
      </c>
      <c r="K4" s="144" t="s">
        <v>39</v>
      </c>
      <c r="L4" s="146" t="s">
        <v>38</v>
      </c>
      <c r="M4" s="141" t="s">
        <v>33</v>
      </c>
      <c r="N4" s="145" t="s">
        <v>37</v>
      </c>
      <c r="O4" s="143" t="s">
        <v>35</v>
      </c>
      <c r="P4" s="145" t="s">
        <v>37</v>
      </c>
      <c r="Q4" s="143" t="s">
        <v>35</v>
      </c>
      <c r="R4" s="144" t="s">
        <v>36</v>
      </c>
      <c r="S4" s="143" t="s">
        <v>35</v>
      </c>
      <c r="T4" s="142" t="s">
        <v>34</v>
      </c>
      <c r="U4" s="141" t="s">
        <v>33</v>
      </c>
    </row>
    <row r="5" spans="1:22" s="126" customFormat="1" ht="13.5" thickBot="1">
      <c r="A5" s="129"/>
      <c r="B5" s="140"/>
      <c r="C5" s="138"/>
      <c r="D5" s="139"/>
      <c r="E5" s="138"/>
      <c r="F5" s="137"/>
      <c r="G5" s="136"/>
      <c r="H5" s="135"/>
      <c r="I5" s="134" t="s">
        <v>32</v>
      </c>
      <c r="J5" s="133" t="s">
        <v>31</v>
      </c>
      <c r="K5" s="130">
        <v>18.716999999999999</v>
      </c>
      <c r="L5" s="132" t="s">
        <v>30</v>
      </c>
      <c r="M5" s="127" t="s">
        <v>29</v>
      </c>
      <c r="N5" s="130"/>
      <c r="O5" s="131">
        <v>0.25</v>
      </c>
      <c r="P5" s="130"/>
      <c r="Q5" s="131">
        <v>0.5</v>
      </c>
      <c r="R5" s="130"/>
      <c r="S5" s="129" t="s">
        <v>28</v>
      </c>
      <c r="T5" s="128" t="s">
        <v>27</v>
      </c>
      <c r="U5" s="127" t="s">
        <v>26</v>
      </c>
    </row>
    <row r="6" spans="1:22">
      <c r="A6" s="24">
        <v>1</v>
      </c>
      <c r="B6" s="23" t="s">
        <v>25</v>
      </c>
      <c r="C6" s="18" t="s">
        <v>24</v>
      </c>
      <c r="D6" s="69" t="s">
        <v>1</v>
      </c>
      <c r="E6" s="21">
        <v>3</v>
      </c>
      <c r="F6" s="98">
        <v>468624</v>
      </c>
      <c r="G6" s="106">
        <f>F6*1</f>
        <v>468624</v>
      </c>
      <c r="H6" s="95"/>
      <c r="I6" s="94">
        <v>62997</v>
      </c>
      <c r="J6" s="89"/>
      <c r="K6" s="88">
        <v>16630</v>
      </c>
      <c r="L6" s="92"/>
      <c r="M6" s="90">
        <f>SUM(F6+G6+H6+I6+J6+K6+L6)</f>
        <v>1016875</v>
      </c>
      <c r="N6" s="92">
        <v>5</v>
      </c>
      <c r="O6" s="118">
        <f>F6*2/190*N6*1.25</f>
        <v>30830.526315789473</v>
      </c>
      <c r="P6" s="92">
        <v>0</v>
      </c>
      <c r="Q6" s="118">
        <f>F6*2/190*P6*1.5</f>
        <v>0</v>
      </c>
      <c r="R6" s="108">
        <v>1</v>
      </c>
      <c r="S6" s="89">
        <v>0</v>
      </c>
      <c r="T6" s="88">
        <v>0</v>
      </c>
      <c r="U6" s="25">
        <f>SUM(M6+O6+Q6+S6+T6)</f>
        <v>1047705.5263157894</v>
      </c>
    </row>
    <row r="7" spans="1:22">
      <c r="A7" s="61"/>
      <c r="B7" s="60"/>
      <c r="C7" s="59"/>
      <c r="D7" s="117"/>
      <c r="E7" s="57"/>
      <c r="F7" s="111"/>
      <c r="G7" s="110"/>
      <c r="H7" s="116"/>
      <c r="I7" s="115"/>
      <c r="J7" s="111"/>
      <c r="K7" s="110"/>
      <c r="L7" s="112"/>
      <c r="M7" s="110"/>
      <c r="N7" s="125"/>
      <c r="O7" s="113"/>
      <c r="P7" s="112"/>
      <c r="Q7" s="113"/>
      <c r="R7" s="109"/>
      <c r="S7" s="111"/>
      <c r="T7" s="110"/>
      <c r="U7" s="109"/>
    </row>
    <row r="8" spans="1:22">
      <c r="A8" s="24">
        <v>2</v>
      </c>
      <c r="B8" s="23" t="s">
        <v>23</v>
      </c>
      <c r="C8" s="18" t="s">
        <v>22</v>
      </c>
      <c r="D8" s="69" t="s">
        <v>1</v>
      </c>
      <c r="E8" s="21">
        <v>6</v>
      </c>
      <c r="F8" s="89">
        <v>408026</v>
      </c>
      <c r="G8" s="106">
        <f>F8*1</f>
        <v>408026</v>
      </c>
      <c r="H8" s="95"/>
      <c r="I8" s="94">
        <v>51179</v>
      </c>
      <c r="J8" s="89"/>
      <c r="K8" s="88">
        <v>16630</v>
      </c>
      <c r="L8" s="92">
        <v>0</v>
      </c>
      <c r="M8" s="90">
        <f>SUM(F8+G8+H8+I8+J8+K8+L8)</f>
        <v>883861</v>
      </c>
      <c r="N8" s="92">
        <v>4</v>
      </c>
      <c r="O8" s="118">
        <f>F8*2/190*N8*1.25</f>
        <v>21475.052631578947</v>
      </c>
      <c r="P8" s="92">
        <v>21</v>
      </c>
      <c r="Q8" s="118">
        <f>F8*2/190*P8*1.5</f>
        <v>135292.83157894737</v>
      </c>
      <c r="R8" s="108">
        <v>0</v>
      </c>
      <c r="S8" s="89">
        <v>0</v>
      </c>
      <c r="T8" s="88">
        <v>0</v>
      </c>
      <c r="U8" s="25">
        <f>SUM(M8+O8+Q8+S8+T8)</f>
        <v>1040628.8842105264</v>
      </c>
    </row>
    <row r="9" spans="1:22">
      <c r="A9" s="24"/>
      <c r="B9" s="23"/>
      <c r="C9" s="18"/>
      <c r="D9" s="69"/>
      <c r="E9" s="21"/>
      <c r="F9" s="89"/>
      <c r="G9" s="88"/>
      <c r="H9" s="95"/>
      <c r="I9" s="94"/>
      <c r="J9" s="89"/>
      <c r="K9" s="88"/>
      <c r="L9" s="92"/>
      <c r="M9" s="90"/>
      <c r="N9" s="92"/>
      <c r="O9" s="90"/>
      <c r="P9" s="92"/>
      <c r="Q9" s="90"/>
      <c r="R9" s="25"/>
      <c r="S9" s="89"/>
      <c r="T9" s="88"/>
      <c r="U9" s="25"/>
    </row>
    <row r="10" spans="1:22">
      <c r="A10" s="24"/>
      <c r="B10" s="23"/>
      <c r="C10" s="18"/>
      <c r="D10" s="69"/>
      <c r="E10" s="21"/>
      <c r="F10" s="89"/>
      <c r="G10" s="88"/>
      <c r="H10" s="95"/>
      <c r="I10" s="94"/>
      <c r="J10" s="89"/>
      <c r="K10" s="88"/>
      <c r="L10" s="92"/>
      <c r="M10" s="90"/>
      <c r="N10" s="92"/>
      <c r="O10" s="90"/>
      <c r="P10" s="92"/>
      <c r="Q10" s="90"/>
      <c r="R10" s="25"/>
      <c r="S10" s="89"/>
      <c r="T10" s="88"/>
      <c r="U10" s="25"/>
    </row>
    <row r="11" spans="1:22">
      <c r="A11" s="24"/>
      <c r="B11" s="23"/>
      <c r="C11" s="18"/>
      <c r="D11" s="69"/>
      <c r="E11" s="21"/>
      <c r="F11" s="89"/>
      <c r="G11" s="111"/>
      <c r="H11" s="95"/>
      <c r="I11" s="94"/>
      <c r="J11" s="89"/>
      <c r="K11" s="88"/>
      <c r="L11" s="92"/>
      <c r="M11" s="90"/>
      <c r="N11" s="92"/>
      <c r="O11" s="90"/>
      <c r="P11" s="92"/>
      <c r="Q11" s="90"/>
      <c r="R11" s="25"/>
      <c r="S11" s="89"/>
      <c r="T11" s="88"/>
      <c r="U11" s="25"/>
    </row>
    <row r="12" spans="1:22">
      <c r="A12" s="45">
        <v>3</v>
      </c>
      <c r="B12" s="44" t="s">
        <v>21</v>
      </c>
      <c r="C12" s="43" t="s">
        <v>20</v>
      </c>
      <c r="D12" s="107" t="s">
        <v>4</v>
      </c>
      <c r="E12" s="41">
        <v>13</v>
      </c>
      <c r="F12" s="98">
        <v>218766</v>
      </c>
      <c r="G12" s="106">
        <f>F12*1</f>
        <v>218766</v>
      </c>
      <c r="H12" s="105"/>
      <c r="I12" s="104">
        <v>30280</v>
      </c>
      <c r="J12" s="103"/>
      <c r="K12" s="102">
        <v>16630</v>
      </c>
      <c r="L12" s="29">
        <v>177621</v>
      </c>
      <c r="M12" s="102">
        <f>SUM(F12+G12+H12+I12+J12+K12+L12)</f>
        <v>662063</v>
      </c>
      <c r="N12" s="101">
        <v>17</v>
      </c>
      <c r="O12" s="100">
        <f>F12*2/190*N12*1.25</f>
        <v>48934.500000000007</v>
      </c>
      <c r="P12" s="101">
        <v>43</v>
      </c>
      <c r="Q12" s="100">
        <f>F12*2/190*P12*1.5</f>
        <v>148530.6</v>
      </c>
      <c r="R12" s="99">
        <v>0</v>
      </c>
      <c r="S12" s="98">
        <v>0</v>
      </c>
      <c r="T12" s="97">
        <v>0</v>
      </c>
      <c r="U12" s="29">
        <f>SUM(M12+O12+Q12+S12+T12)</f>
        <v>859528.1</v>
      </c>
      <c r="V12" s="96"/>
    </row>
    <row r="13" spans="1:22">
      <c r="A13" s="24"/>
      <c r="B13" s="23"/>
      <c r="C13" s="18"/>
      <c r="D13" s="69"/>
      <c r="E13" s="21"/>
      <c r="F13" s="89"/>
      <c r="G13" s="88"/>
      <c r="H13" s="95"/>
      <c r="I13" s="94"/>
      <c r="J13" s="93"/>
      <c r="K13" s="90"/>
      <c r="L13" s="25"/>
      <c r="M13" s="90"/>
      <c r="N13" s="92"/>
      <c r="O13" s="90"/>
      <c r="P13" s="92"/>
      <c r="Q13" s="90"/>
      <c r="R13" s="25"/>
      <c r="S13" s="89"/>
      <c r="T13" s="88"/>
      <c r="U13" s="25"/>
    </row>
    <row r="14" spans="1:22">
      <c r="A14" s="24">
        <v>4</v>
      </c>
      <c r="B14" s="23" t="s">
        <v>19</v>
      </c>
      <c r="C14" s="18" t="s">
        <v>18</v>
      </c>
      <c r="D14" s="69" t="s">
        <v>15</v>
      </c>
      <c r="E14" s="21">
        <v>6</v>
      </c>
      <c r="F14" s="89">
        <v>379276</v>
      </c>
      <c r="G14" s="124">
        <f>F14*1</f>
        <v>379276</v>
      </c>
      <c r="H14" s="88"/>
      <c r="I14" s="94">
        <v>51298</v>
      </c>
      <c r="J14" s="93"/>
      <c r="K14" s="90">
        <v>16630</v>
      </c>
      <c r="L14" s="25"/>
      <c r="M14" s="90">
        <f>SUM(F14+G14+H14+I14+J14+K14+L14)</f>
        <v>826480</v>
      </c>
      <c r="N14" s="92">
        <v>9</v>
      </c>
      <c r="O14" s="118">
        <f>F14*2/190*N14*1.25</f>
        <v>44914.26315789474</v>
      </c>
      <c r="P14" s="92">
        <v>5</v>
      </c>
      <c r="Q14" s="118">
        <f>F14*2/190*P14*1.5</f>
        <v>29942.84210526316</v>
      </c>
      <c r="R14" s="108">
        <v>2</v>
      </c>
      <c r="S14" s="89">
        <v>0</v>
      </c>
      <c r="T14" s="88">
        <v>0</v>
      </c>
      <c r="U14" s="25">
        <f>SUM(M14+O14+Q14+S14+T14)</f>
        <v>901337.10526315786</v>
      </c>
      <c r="V14" s="96"/>
    </row>
    <row r="15" spans="1:22" ht="13.5" thickBot="1">
      <c r="A15" s="61"/>
      <c r="B15" s="60"/>
      <c r="C15" s="59"/>
      <c r="D15" s="117"/>
      <c r="E15" s="57"/>
      <c r="F15" s="111"/>
      <c r="G15" s="112"/>
      <c r="H15" s="110"/>
      <c r="I15" s="115"/>
      <c r="J15" s="114"/>
      <c r="K15" s="113"/>
      <c r="L15" s="109"/>
      <c r="M15" s="113"/>
      <c r="N15" s="112"/>
      <c r="O15" s="113"/>
      <c r="P15" s="112"/>
      <c r="Q15" s="113"/>
      <c r="R15" s="109"/>
      <c r="S15" s="111"/>
      <c r="T15" s="110"/>
      <c r="U15" s="109"/>
    </row>
    <row r="16" spans="1:22">
      <c r="A16" s="61"/>
      <c r="B16" s="60"/>
      <c r="C16" s="59"/>
      <c r="D16" s="117"/>
      <c r="E16" s="57"/>
      <c r="F16" s="111"/>
      <c r="G16" s="112"/>
      <c r="H16" s="110"/>
      <c r="I16" s="115"/>
      <c r="J16" s="114"/>
      <c r="K16" s="113"/>
      <c r="L16" s="109"/>
      <c r="M16" s="123">
        <f>SUM(F16:L16)</f>
        <v>0</v>
      </c>
      <c r="N16" s="112"/>
      <c r="O16" s="113"/>
      <c r="P16" s="112"/>
      <c r="Q16" s="113"/>
      <c r="R16" s="109"/>
      <c r="S16" s="111"/>
      <c r="T16" s="110"/>
      <c r="U16" s="70">
        <f>SUM(M16+O16+Q16+S16+T16)</f>
        <v>0</v>
      </c>
    </row>
    <row r="17" spans="1:32">
      <c r="A17" s="24">
        <v>5</v>
      </c>
      <c r="B17" s="122" t="s">
        <v>17</v>
      </c>
      <c r="C17" s="18" t="s">
        <v>16</v>
      </c>
      <c r="D17" s="42" t="s">
        <v>15</v>
      </c>
      <c r="E17" s="121">
        <v>4</v>
      </c>
      <c r="F17" s="98">
        <v>416828</v>
      </c>
      <c r="G17" s="119">
        <f>F17*1</f>
        <v>416828</v>
      </c>
      <c r="H17" s="101"/>
      <c r="I17" s="120">
        <v>56144</v>
      </c>
      <c r="J17" s="29"/>
      <c r="K17" s="90">
        <v>16630</v>
      </c>
      <c r="L17" s="29">
        <v>76840</v>
      </c>
      <c r="M17" s="29">
        <f>SUM(F17+G17+H17+I17+J17+K17+L17)</f>
        <v>983270</v>
      </c>
      <c r="N17" s="88">
        <v>19</v>
      </c>
      <c r="O17" s="99">
        <f>F17*2/190*N17*1.25</f>
        <v>104207</v>
      </c>
      <c r="P17" s="88">
        <v>0</v>
      </c>
      <c r="Q17" s="99">
        <f>F17*2/190*P17*1.5</f>
        <v>0</v>
      </c>
      <c r="R17" s="118">
        <v>2</v>
      </c>
      <c r="S17" s="101">
        <v>0</v>
      </c>
      <c r="T17" s="88">
        <v>0</v>
      </c>
      <c r="U17" s="29">
        <f>SUM(M17+O17+O18+Q17+S17+T17)</f>
        <v>1109052</v>
      </c>
      <c r="V17" s="96"/>
    </row>
    <row r="18" spans="1:32">
      <c r="A18" s="24"/>
      <c r="B18" s="23"/>
      <c r="C18" s="18"/>
      <c r="D18" s="22"/>
      <c r="E18" s="121"/>
      <c r="F18" s="89"/>
      <c r="G18" s="88"/>
      <c r="H18" s="92"/>
      <c r="I18" s="120"/>
      <c r="J18" s="25"/>
      <c r="K18" s="90"/>
      <c r="L18" s="25"/>
      <c r="M18" s="25"/>
      <c r="N18" s="88"/>
      <c r="O18" s="25">
        <v>21575</v>
      </c>
      <c r="P18" s="88"/>
      <c r="Q18" s="25"/>
      <c r="R18" s="90"/>
      <c r="S18" s="92"/>
      <c r="T18" s="88"/>
      <c r="U18" s="25"/>
    </row>
    <row r="19" spans="1:32">
      <c r="A19" s="45">
        <v>6</v>
      </c>
      <c r="B19" s="44" t="s">
        <v>14</v>
      </c>
      <c r="C19" s="43" t="s">
        <v>13</v>
      </c>
      <c r="D19" s="107" t="s">
        <v>4</v>
      </c>
      <c r="E19" s="41">
        <v>11</v>
      </c>
      <c r="F19" s="98">
        <v>251912</v>
      </c>
      <c r="G19" s="106">
        <f>F19*1</f>
        <v>251912</v>
      </c>
      <c r="H19" s="105"/>
      <c r="I19" s="104">
        <v>34552</v>
      </c>
      <c r="J19" s="103"/>
      <c r="K19" s="102">
        <v>16630</v>
      </c>
      <c r="L19" s="29">
        <v>185518</v>
      </c>
      <c r="M19" s="102">
        <f>SUM(F19+G19+H19+I19+J19+K19+L19)</f>
        <v>740524</v>
      </c>
      <c r="N19" s="101">
        <v>0</v>
      </c>
      <c r="O19" s="100">
        <f>F19*2/190*N19*1.25</f>
        <v>0</v>
      </c>
      <c r="P19" s="101">
        <v>0</v>
      </c>
      <c r="Q19" s="100">
        <f>F19*2/190*P19*1.5</f>
        <v>0</v>
      </c>
      <c r="R19" s="99">
        <v>0</v>
      </c>
      <c r="S19" s="98">
        <v>0</v>
      </c>
      <c r="T19" s="97">
        <v>0</v>
      </c>
      <c r="U19" s="29">
        <f>SUM(M19+O19+Q19+S19+T19)</f>
        <v>740524</v>
      </c>
      <c r="V19" s="96"/>
    </row>
    <row r="20" spans="1:32">
      <c r="A20" s="24"/>
      <c r="B20" s="23"/>
      <c r="C20" s="18"/>
      <c r="D20" s="69"/>
      <c r="E20" s="21"/>
      <c r="F20" s="89"/>
      <c r="G20" s="119"/>
      <c r="H20" s="95"/>
      <c r="I20" s="94"/>
      <c r="J20" s="93"/>
      <c r="K20" s="90"/>
      <c r="L20" s="25"/>
      <c r="M20" s="90"/>
      <c r="N20" s="92"/>
      <c r="O20" s="118"/>
      <c r="P20" s="92"/>
      <c r="Q20" s="118"/>
      <c r="R20" s="108"/>
      <c r="S20" s="89"/>
      <c r="T20" s="88"/>
      <c r="U20" s="25"/>
      <c r="V20" s="96"/>
    </row>
    <row r="21" spans="1:32">
      <c r="A21" s="24"/>
      <c r="B21" s="23"/>
      <c r="C21" s="18"/>
      <c r="D21" s="69"/>
      <c r="E21" s="21"/>
      <c r="F21" s="89"/>
      <c r="G21" s="88"/>
      <c r="H21" s="95"/>
      <c r="I21" s="94"/>
      <c r="J21" s="93"/>
      <c r="K21" s="90"/>
      <c r="L21" s="25"/>
      <c r="M21" s="90"/>
      <c r="N21" s="92"/>
      <c r="O21" s="90"/>
      <c r="P21" s="92"/>
      <c r="Q21" s="90"/>
      <c r="R21" s="25"/>
      <c r="S21" s="89"/>
      <c r="T21" s="88"/>
      <c r="U21" s="25"/>
    </row>
    <row r="22" spans="1:32">
      <c r="A22" s="24"/>
      <c r="B22" s="23"/>
      <c r="C22" s="18"/>
      <c r="D22" s="69"/>
      <c r="E22" s="21"/>
      <c r="F22" s="89"/>
      <c r="G22" s="88"/>
      <c r="H22" s="95"/>
      <c r="I22" s="94"/>
      <c r="J22" s="93"/>
      <c r="K22" s="90"/>
      <c r="L22" s="25"/>
      <c r="M22" s="90"/>
      <c r="N22" s="92"/>
      <c r="O22" s="90"/>
      <c r="P22" s="92"/>
      <c r="Q22" s="90"/>
      <c r="R22" s="25"/>
      <c r="S22" s="89"/>
      <c r="T22" s="88"/>
      <c r="U22" s="25"/>
    </row>
    <row r="23" spans="1:32">
      <c r="A23" s="61"/>
      <c r="B23" s="60"/>
      <c r="C23" s="59"/>
      <c r="D23" s="117"/>
      <c r="E23" s="57"/>
      <c r="F23" s="111"/>
      <c r="G23" s="110"/>
      <c r="H23" s="116"/>
      <c r="I23" s="115"/>
      <c r="J23" s="114"/>
      <c r="K23" s="113"/>
      <c r="L23" s="109"/>
      <c r="M23" s="113"/>
      <c r="N23" s="112"/>
      <c r="O23" s="113"/>
      <c r="P23" s="112"/>
      <c r="Q23" s="90"/>
      <c r="R23" s="109"/>
      <c r="S23" s="111"/>
      <c r="T23" s="110"/>
      <c r="U23" s="109"/>
    </row>
    <row r="24" spans="1:32">
      <c r="A24" s="24">
        <v>7</v>
      </c>
      <c r="B24" s="23" t="s">
        <v>12</v>
      </c>
      <c r="C24" s="18" t="s">
        <v>11</v>
      </c>
      <c r="D24" s="69" t="s">
        <v>1</v>
      </c>
      <c r="E24" s="21">
        <v>5</v>
      </c>
      <c r="F24" s="89">
        <v>428226</v>
      </c>
      <c r="G24" s="106">
        <f>F24*1</f>
        <v>428226</v>
      </c>
      <c r="H24" s="95">
        <v>0</v>
      </c>
      <c r="I24" s="104">
        <v>57784</v>
      </c>
      <c r="J24" s="93"/>
      <c r="K24" s="90">
        <v>16630</v>
      </c>
      <c r="L24" s="25"/>
      <c r="M24" s="90">
        <f>SUM(F24+G24+H24+I24+J24+K24+L24)</f>
        <v>930866</v>
      </c>
      <c r="N24" s="92">
        <v>2</v>
      </c>
      <c r="O24" s="100">
        <f>F24*2/190*N24*1.25</f>
        <v>11269.105263157893</v>
      </c>
      <c r="P24" s="92">
        <v>0</v>
      </c>
      <c r="Q24" s="100">
        <f>F24*2/190*P24*1.5</f>
        <v>0</v>
      </c>
      <c r="R24" s="108">
        <v>1</v>
      </c>
      <c r="S24" s="89">
        <v>0</v>
      </c>
      <c r="T24" s="88">
        <v>0</v>
      </c>
      <c r="U24" s="29">
        <f>SUM(M24+O24+Q24+S24+T24)</f>
        <v>942135.10526315786</v>
      </c>
      <c r="V24" s="96"/>
    </row>
    <row r="25" spans="1:32">
      <c r="A25" s="24"/>
      <c r="B25" s="23"/>
      <c r="C25" s="18"/>
      <c r="D25" s="69"/>
      <c r="E25" s="21"/>
      <c r="F25" s="89"/>
      <c r="G25" s="88"/>
      <c r="H25" s="95"/>
      <c r="I25" s="94"/>
      <c r="J25" s="93"/>
      <c r="K25" s="90"/>
      <c r="L25" s="25"/>
      <c r="M25" s="90"/>
      <c r="N25" s="92"/>
      <c r="O25" s="90"/>
      <c r="P25" s="91"/>
      <c r="Q25" s="90"/>
      <c r="R25" s="25"/>
      <c r="S25" s="89"/>
      <c r="T25" s="88"/>
      <c r="U25" s="25"/>
    </row>
    <row r="26" spans="1:32">
      <c r="A26" s="45">
        <v>8</v>
      </c>
      <c r="B26" s="44" t="s">
        <v>10</v>
      </c>
      <c r="C26" s="43" t="s">
        <v>9</v>
      </c>
      <c r="D26" s="107" t="s">
        <v>4</v>
      </c>
      <c r="E26" s="41">
        <v>6</v>
      </c>
      <c r="F26" s="98">
        <v>334778</v>
      </c>
      <c r="G26" s="106">
        <f>F26*1</f>
        <v>334778</v>
      </c>
      <c r="H26" s="105"/>
      <c r="I26" s="104">
        <v>45234</v>
      </c>
      <c r="J26" s="103"/>
      <c r="K26" s="102">
        <v>16630</v>
      </c>
      <c r="L26" s="29"/>
      <c r="M26" s="102">
        <f>SUM(F26+G26+H26+I26+J26+K26+L26)</f>
        <v>731420</v>
      </c>
      <c r="N26" s="101">
        <v>9</v>
      </c>
      <c r="O26" s="100">
        <f>F26*2/190*N26*1.25</f>
        <v>39644.763157894733</v>
      </c>
      <c r="P26" s="101">
        <v>0</v>
      </c>
      <c r="Q26" s="100">
        <f>F26*2/190*P26*1.5</f>
        <v>0</v>
      </c>
      <c r="R26" s="99">
        <v>0</v>
      </c>
      <c r="S26" s="98">
        <v>0</v>
      </c>
      <c r="T26" s="97">
        <v>0</v>
      </c>
      <c r="U26" s="29">
        <f>SUM(M26+O26+Q26+S26+T26)</f>
        <v>771064.76315789472</v>
      </c>
      <c r="V26" s="96"/>
    </row>
    <row r="27" spans="1:32" ht="13.5" thickBot="1">
      <c r="A27" s="24"/>
      <c r="B27" s="23"/>
      <c r="C27" s="18"/>
      <c r="D27" s="69"/>
      <c r="E27" s="21"/>
      <c r="F27" s="89"/>
      <c r="G27" s="89"/>
      <c r="H27" s="95"/>
      <c r="I27" s="94"/>
      <c r="J27" s="93"/>
      <c r="K27" s="90"/>
      <c r="L27" s="25"/>
      <c r="M27" s="90"/>
      <c r="N27" s="92"/>
      <c r="O27" s="90"/>
      <c r="P27" s="91"/>
      <c r="Q27" s="90"/>
      <c r="R27" s="25"/>
      <c r="S27" s="89"/>
      <c r="T27" s="88"/>
      <c r="U27" s="25"/>
    </row>
    <row r="28" spans="1:32">
      <c r="A28" s="87">
        <v>9</v>
      </c>
      <c r="B28" s="86" t="s">
        <v>8</v>
      </c>
      <c r="C28" s="85" t="s">
        <v>7</v>
      </c>
      <c r="D28" s="84" t="s">
        <v>4</v>
      </c>
      <c r="E28" s="83">
        <v>8</v>
      </c>
      <c r="F28" s="75">
        <v>301631</v>
      </c>
      <c r="G28" s="82">
        <f>F28*1</f>
        <v>301631</v>
      </c>
      <c r="H28" s="75"/>
      <c r="I28" s="81">
        <v>40961</v>
      </c>
      <c r="J28" s="80"/>
      <c r="K28" s="79">
        <v>16630</v>
      </c>
      <c r="L28" s="78"/>
      <c r="M28" s="77">
        <f>SUM(F28+G28+H28+I28+J28+K28+L28)</f>
        <v>660853</v>
      </c>
      <c r="N28" s="75">
        <v>0</v>
      </c>
      <c r="O28" s="76">
        <f>F28*2/190*N28*1.25</f>
        <v>0</v>
      </c>
      <c r="P28" s="75">
        <v>0</v>
      </c>
      <c r="Q28" s="74">
        <f>F28*2/190*P28*1.5</f>
        <v>0</v>
      </c>
      <c r="R28" s="73">
        <v>0</v>
      </c>
      <c r="S28" s="72">
        <v>0</v>
      </c>
      <c r="T28" s="71">
        <v>0</v>
      </c>
      <c r="U28" s="70">
        <f>SUM(M28+O28+Q28+S28+T28)</f>
        <v>660853</v>
      </c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</row>
    <row r="29" spans="1:32">
      <c r="A29" s="24"/>
      <c r="B29" s="23"/>
      <c r="C29" s="18"/>
      <c r="D29" s="69"/>
      <c r="E29" s="21"/>
      <c r="F29" s="66"/>
      <c r="G29" s="11"/>
      <c r="H29" s="66"/>
      <c r="I29" s="68"/>
      <c r="J29" s="67"/>
      <c r="K29" s="10"/>
      <c r="L29" s="14"/>
      <c r="M29" s="13"/>
      <c r="N29" s="66"/>
      <c r="O29" s="13"/>
      <c r="P29" s="66"/>
      <c r="Q29" s="65"/>
      <c r="R29" s="64"/>
      <c r="S29" s="9"/>
      <c r="T29" s="8"/>
      <c r="U29" s="63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</row>
    <row r="30" spans="1:32">
      <c r="A30" s="45">
        <v>10</v>
      </c>
      <c r="B30" s="44" t="s">
        <v>6</v>
      </c>
      <c r="C30" s="43" t="s">
        <v>5</v>
      </c>
      <c r="D30" s="42" t="s">
        <v>4</v>
      </c>
      <c r="E30" s="41">
        <v>13</v>
      </c>
      <c r="F30" s="35">
        <v>218766</v>
      </c>
      <c r="G30" s="40">
        <f>F30*1</f>
        <v>218766</v>
      </c>
      <c r="H30" s="34"/>
      <c r="I30" s="39">
        <v>30280</v>
      </c>
      <c r="J30" s="38"/>
      <c r="K30" s="37">
        <v>16630</v>
      </c>
      <c r="L30" s="36">
        <v>177621</v>
      </c>
      <c r="M30" s="38">
        <f>SUM(F30+G30+H30+I30+J30+K30+L30)</f>
        <v>662063</v>
      </c>
      <c r="N30" s="35">
        <v>35</v>
      </c>
      <c r="O30" s="33">
        <f>F30*2/190*N30*1.25</f>
        <v>100747.5</v>
      </c>
      <c r="P30" s="34">
        <v>23</v>
      </c>
      <c r="Q30" s="33">
        <f>F30*2/190*P30*1.5</f>
        <v>79446.600000000006</v>
      </c>
      <c r="R30" s="32">
        <v>2</v>
      </c>
      <c r="S30" s="31">
        <v>0</v>
      </c>
      <c r="T30" s="30">
        <v>0</v>
      </c>
      <c r="U30" s="29">
        <f>SUM(M30+O30+Q30+S30+T30)</f>
        <v>842257.1</v>
      </c>
    </row>
    <row r="31" spans="1:32">
      <c r="A31" s="61"/>
      <c r="B31" s="60"/>
      <c r="C31" s="59"/>
      <c r="D31" s="58"/>
      <c r="E31" s="57"/>
      <c r="F31" s="52"/>
      <c r="G31" s="56"/>
      <c r="H31" s="51"/>
      <c r="I31" s="55"/>
      <c r="J31" s="53"/>
      <c r="K31" s="50"/>
      <c r="L31" s="54"/>
      <c r="M31" s="53"/>
      <c r="N31" s="52"/>
      <c r="O31" s="50"/>
      <c r="P31" s="51"/>
      <c r="Q31" s="50"/>
      <c r="R31" s="49"/>
      <c r="S31" s="48"/>
      <c r="T31" s="47"/>
      <c r="U31" s="46"/>
    </row>
    <row r="32" spans="1:32">
      <c r="A32" s="45">
        <v>11</v>
      </c>
      <c r="B32" s="44" t="s">
        <v>3</v>
      </c>
      <c r="C32" s="43" t="s">
        <v>2</v>
      </c>
      <c r="D32" s="42" t="s">
        <v>1</v>
      </c>
      <c r="E32" s="41">
        <v>5</v>
      </c>
      <c r="F32" s="35">
        <v>428226</v>
      </c>
      <c r="G32" s="40">
        <f>F32*1</f>
        <v>428226</v>
      </c>
      <c r="H32" s="34">
        <v>0</v>
      </c>
      <c r="I32" s="39">
        <v>57784</v>
      </c>
      <c r="J32" s="38"/>
      <c r="K32" s="37">
        <v>16630</v>
      </c>
      <c r="L32" s="36"/>
      <c r="M32" s="13">
        <f>SUM(F32+G32+H32+I32+J32+K32+L32)</f>
        <v>930866</v>
      </c>
      <c r="N32" s="35">
        <v>10</v>
      </c>
      <c r="O32" s="33">
        <f>F32*2/190*N32*1.25</f>
        <v>56345.526315789466</v>
      </c>
      <c r="P32" s="34">
        <v>0</v>
      </c>
      <c r="Q32" s="33">
        <f>F32*2/190*P32*1.5</f>
        <v>0</v>
      </c>
      <c r="R32" s="32">
        <v>1</v>
      </c>
      <c r="S32" s="31">
        <v>0</v>
      </c>
      <c r="T32" s="30">
        <v>0</v>
      </c>
      <c r="U32" s="29">
        <f>SUM(M32+O32+Q32+S32+T32)</f>
        <v>987211.52631578944</v>
      </c>
    </row>
    <row r="33" spans="1:21">
      <c r="A33" s="24"/>
      <c r="B33" s="23"/>
      <c r="C33" s="18"/>
      <c r="D33" s="22"/>
      <c r="E33" s="21"/>
      <c r="F33" s="12"/>
      <c r="G33" s="28"/>
      <c r="H33" s="11"/>
      <c r="I33" s="15"/>
      <c r="J33" s="13"/>
      <c r="K33" s="10"/>
      <c r="L33" s="14"/>
      <c r="M33" s="13"/>
      <c r="N33" s="12"/>
      <c r="O33" s="27"/>
      <c r="P33" s="11"/>
      <c r="Q33" s="27"/>
      <c r="R33" s="26"/>
      <c r="S33" s="9"/>
      <c r="T33" s="8"/>
      <c r="U33" s="25"/>
    </row>
    <row r="34" spans="1:21">
      <c r="A34" s="24"/>
      <c r="B34" s="23"/>
      <c r="C34" s="18"/>
      <c r="D34" s="22"/>
      <c r="E34" s="21"/>
      <c r="F34" s="12"/>
      <c r="G34" s="28"/>
      <c r="H34" s="11"/>
      <c r="I34" s="15"/>
      <c r="J34" s="13"/>
      <c r="K34" s="10"/>
      <c r="L34" s="14"/>
      <c r="M34" s="13"/>
      <c r="N34" s="12"/>
      <c r="O34" s="27"/>
      <c r="P34" s="11"/>
      <c r="Q34" s="27"/>
      <c r="R34" s="26"/>
      <c r="S34" s="9"/>
      <c r="T34" s="8"/>
      <c r="U34" s="25"/>
    </row>
    <row r="35" spans="1:21">
      <c r="A35" s="24"/>
      <c r="B35" s="23"/>
      <c r="C35" s="18"/>
      <c r="D35" s="22"/>
      <c r="E35" s="21"/>
      <c r="F35" s="12"/>
      <c r="G35" s="28"/>
      <c r="H35" s="11"/>
      <c r="I35" s="15"/>
      <c r="J35" s="13"/>
      <c r="K35" s="10"/>
      <c r="L35" s="14"/>
      <c r="M35" s="13"/>
      <c r="N35" s="12"/>
      <c r="O35" s="27"/>
      <c r="P35" s="11"/>
      <c r="Q35" s="27"/>
      <c r="R35" s="26"/>
      <c r="S35" s="9"/>
      <c r="T35" s="8"/>
      <c r="U35" s="25"/>
    </row>
    <row r="36" spans="1:21">
      <c r="A36" s="24"/>
      <c r="B36" s="23"/>
      <c r="C36" s="18"/>
      <c r="D36" s="22"/>
      <c r="E36" s="21"/>
      <c r="F36" s="12"/>
      <c r="G36" s="12"/>
      <c r="H36" s="11"/>
      <c r="I36" s="15"/>
      <c r="J36" s="13"/>
      <c r="K36" s="10"/>
      <c r="L36" s="14"/>
      <c r="M36" s="13"/>
      <c r="N36" s="12"/>
      <c r="O36" s="10"/>
      <c r="P36" s="11"/>
      <c r="Q36" s="10"/>
      <c r="R36" s="7"/>
      <c r="S36" s="9"/>
      <c r="T36" s="8"/>
      <c r="U36" s="7"/>
    </row>
    <row r="37" spans="1:21" ht="13.5" thickBot="1">
      <c r="A37" s="20"/>
      <c r="B37" s="19"/>
      <c r="C37" s="18"/>
      <c r="D37" s="17"/>
      <c r="E37" s="16"/>
      <c r="F37" s="12"/>
      <c r="G37" s="12"/>
      <c r="H37" s="11"/>
      <c r="I37" s="15"/>
      <c r="J37" s="13"/>
      <c r="K37" s="10"/>
      <c r="L37" s="14"/>
      <c r="M37" s="13"/>
      <c r="N37" s="12"/>
      <c r="O37" s="10"/>
      <c r="P37" s="11"/>
      <c r="Q37" s="10"/>
      <c r="R37" s="7"/>
      <c r="S37" s="9"/>
      <c r="T37" s="8"/>
      <c r="U37" s="7"/>
    </row>
    <row r="38" spans="1:21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s="1" customFormat="1" ht="13.5" thickBot="1">
      <c r="A39" s="4"/>
      <c r="B39" s="3"/>
      <c r="C39" s="3"/>
      <c r="D39" s="3"/>
      <c r="E39" s="3"/>
      <c r="F39" s="3">
        <f>SUM(F6:F38)</f>
        <v>3855059</v>
      </c>
      <c r="G39" s="3">
        <f>SUM(G6:G38)</f>
        <v>3855059</v>
      </c>
      <c r="H39" s="3">
        <f>SUM(H6:H38)</f>
        <v>0</v>
      </c>
      <c r="I39" s="2">
        <f>SUM(I6:I38)</f>
        <v>518493</v>
      </c>
      <c r="J39" s="3"/>
      <c r="K39" s="3">
        <f>SUM(K6:K38)</f>
        <v>182930</v>
      </c>
      <c r="L39" s="3">
        <f>SUM(L6:L38)</f>
        <v>617600</v>
      </c>
      <c r="M39" s="2">
        <f>SUM(M6:M38)</f>
        <v>9029141</v>
      </c>
      <c r="N39" s="3">
        <v>0</v>
      </c>
      <c r="O39" s="2">
        <f>SUM(O6:O38)</f>
        <v>479943.23684210517</v>
      </c>
      <c r="P39" s="3">
        <v>0</v>
      </c>
      <c r="Q39" s="2" t="s">
        <v>0</v>
      </c>
      <c r="R39" s="2">
        <v>0</v>
      </c>
      <c r="S39" s="3">
        <f>SUM(S6:S38)</f>
        <v>0</v>
      </c>
      <c r="T39" s="3">
        <f>SUM(T6:T38)</f>
        <v>0</v>
      </c>
      <c r="U39" s="2">
        <f>SUM(U6:U38)</f>
        <v>9902297.1105263159</v>
      </c>
    </row>
  </sheetData>
  <mergeCells count="6">
    <mergeCell ref="H4:H5"/>
    <mergeCell ref="D4:E5"/>
    <mergeCell ref="C4:C5"/>
    <mergeCell ref="B4:B5"/>
    <mergeCell ref="F4:F5"/>
    <mergeCell ref="G4:G5"/>
  </mergeCells>
  <pageMargins left="0.19685039370078741" right="0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INDEF.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2014-10-13T21:06:35Z</dcterms:created>
  <dcterms:modified xsi:type="dcterms:W3CDTF">2014-10-13T21:06:52Z</dcterms:modified>
</cp:coreProperties>
</file>