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18720" windowHeight="11760"/>
  </bookViews>
  <sheets>
    <sheet name="PLAZO FIJO" sheetId="1" r:id="rId1"/>
  </sheets>
  <definedNames>
    <definedName name="_xlnm._FilterDatabase" localSheetId="0" hidden="1">'PLAZO FIJO'!$B$2:$U$45</definedName>
  </definedNames>
  <calcPr calcId="124519"/>
</workbook>
</file>

<file path=xl/calcChain.xml><?xml version="1.0" encoding="utf-8"?>
<calcChain xmlns="http://schemas.openxmlformats.org/spreadsheetml/2006/main">
  <c r="T43" i="1"/>
  <c r="T40"/>
  <c r="T36"/>
  <c r="T35"/>
  <c r="T33"/>
  <c r="T31"/>
  <c r="T30"/>
  <c r="T29"/>
  <c r="T28"/>
  <c r="T27"/>
  <c r="T26"/>
  <c r="T25"/>
  <c r="T22"/>
  <c r="T21"/>
  <c r="T20"/>
  <c r="T18"/>
  <c r="T17"/>
  <c r="T16"/>
  <c r="T15"/>
  <c r="T14"/>
  <c r="U14" s="1"/>
  <c r="T12"/>
  <c r="T11"/>
  <c r="T9"/>
  <c r="T8"/>
  <c r="T6"/>
  <c r="U7"/>
  <c r="U8"/>
  <c r="U9"/>
  <c r="U10"/>
  <c r="U11"/>
  <c r="U12"/>
  <c r="U13"/>
  <c r="U15"/>
  <c r="U16"/>
  <c r="U17"/>
  <c r="U18"/>
  <c r="U19"/>
  <c r="U20"/>
  <c r="U21"/>
  <c r="U22"/>
  <c r="U23"/>
  <c r="U24"/>
  <c r="U25"/>
  <c r="U26"/>
  <c r="U27"/>
  <c r="U28"/>
  <c r="U29"/>
  <c r="U30"/>
  <c r="U31"/>
  <c r="U32"/>
  <c r="U33"/>
  <c r="U34"/>
  <c r="U35"/>
  <c r="U36"/>
  <c r="U37"/>
  <c r="U38"/>
  <c r="U39"/>
  <c r="U40"/>
  <c r="U41"/>
  <c r="U42"/>
  <c r="U43"/>
  <c r="U44"/>
  <c r="U45"/>
  <c r="U6"/>
</calcChain>
</file>

<file path=xl/sharedStrings.xml><?xml version="1.0" encoding="utf-8"?>
<sst xmlns="http://schemas.openxmlformats.org/spreadsheetml/2006/main" count="306" uniqueCount="102">
  <si>
    <t>Pesos</t>
  </si>
  <si>
    <t>RM</t>
  </si>
  <si>
    <t>Matrona</t>
  </si>
  <si>
    <t>B</t>
  </si>
  <si>
    <t>Otros Profesionales</t>
  </si>
  <si>
    <t>CANCINO DIAZ VICTORIA EUGENIA</t>
  </si>
  <si>
    <t>Tecnico en Enfermeria</t>
  </si>
  <si>
    <t>C</t>
  </si>
  <si>
    <t xml:space="preserve">Tecnico de Nivel Superiror </t>
  </si>
  <si>
    <t>VELIZ VIVANCO PAMELA DEL CARMEN</t>
  </si>
  <si>
    <t>TENS</t>
  </si>
  <si>
    <t>URBANO CIFUENTES YZAMAR DANIELA</t>
  </si>
  <si>
    <t>SOTO HORNAZABAL BARBARA</t>
  </si>
  <si>
    <t>SOTO CABRERA DANIELA ALEJANDRA</t>
  </si>
  <si>
    <t>Psicologa</t>
  </si>
  <si>
    <t>SOLARI REYES ALEJANDRA</t>
  </si>
  <si>
    <t>Asistente Social</t>
  </si>
  <si>
    <t>SILVA FARIAS LORETO</t>
  </si>
  <si>
    <t>Administrativo</t>
  </si>
  <si>
    <t>Enseñanza media</t>
  </si>
  <si>
    <t>E</t>
  </si>
  <si>
    <t>Administrativos de Salud</t>
  </si>
  <si>
    <t>SILVA BLANCO NATALIA</t>
  </si>
  <si>
    <t xml:space="preserve">Labores administrativas </t>
  </si>
  <si>
    <t>SANDOVAL TORRES MATIAS</t>
  </si>
  <si>
    <t>D</t>
  </si>
  <si>
    <t>Tecnicos de Salud</t>
  </si>
  <si>
    <t>RIQUELME ARAVENA CARMEN</t>
  </si>
  <si>
    <t>Nutricionista</t>
  </si>
  <si>
    <t>QUIROZ BELLO VALESKA</t>
  </si>
  <si>
    <t>PONCE REYES JIMENA</t>
  </si>
  <si>
    <t>Podologa</t>
  </si>
  <si>
    <t>PONCE REYES GLORIA</t>
  </si>
  <si>
    <t>PIÑA CABRERA MARIA LORETO</t>
  </si>
  <si>
    <t>Lobores administrativas de Apoyo a la Gestion</t>
  </si>
  <si>
    <t xml:space="preserve">PINOCHET HUEQUEMAN ALEJANDRA </t>
  </si>
  <si>
    <t>PALAVECCINO CASTILLO MARCELA A.</t>
  </si>
  <si>
    <t>PALACIOS FUENTES VIVIANA C.</t>
  </si>
  <si>
    <t>Chofer</t>
  </si>
  <si>
    <t>F</t>
  </si>
  <si>
    <t xml:space="preserve">Auxiliares de Servicio </t>
  </si>
  <si>
    <t>OLMEDO TAPIA ZENON ANDRES</t>
  </si>
  <si>
    <t>NUÑEZ BRAVO LORENA</t>
  </si>
  <si>
    <t>NUÑEZ ALCAINO MANUEL</t>
  </si>
  <si>
    <t>Contador Habilitado</t>
  </si>
  <si>
    <t>Contador Publico y Auditor</t>
  </si>
  <si>
    <t>NEIRA NEIRA PAULA ELENA</t>
  </si>
  <si>
    <t>Podologa Clinico</t>
  </si>
  <si>
    <t>MARTINEZ CONTRERAS VERONICA</t>
  </si>
  <si>
    <t>MARTINEZ CONTRERAS MARIA S.</t>
  </si>
  <si>
    <t>MALDONADO REYES CARLOS</t>
  </si>
  <si>
    <t>LUCERO RUBIO JUDYS ARACELY</t>
  </si>
  <si>
    <t>LARA PAIVA IRIS ALEJANDRA</t>
  </si>
  <si>
    <t>Auxiliar de Servicio</t>
  </si>
  <si>
    <t>Cuarto medio laboral</t>
  </si>
  <si>
    <t>GONZALEZ JORQUERA MARIA INES</t>
  </si>
  <si>
    <t>GONZALEZ VIDELA CATHERINNE</t>
  </si>
  <si>
    <t>Auxiliar dental</t>
  </si>
  <si>
    <t>Tecnico Auxiliar Dental</t>
  </si>
  <si>
    <t>GALLEGUILLOS RODRIGUEZ LORENA</t>
  </si>
  <si>
    <t>DELGADO DIAZ IVANNIA VICTORIA</t>
  </si>
  <si>
    <t>CERDA HEVIA DANIELA DEL CARMEN</t>
  </si>
  <si>
    <t>CATALAN TORRES MARIA FERNANDA</t>
  </si>
  <si>
    <t>CASTILLO QUIROZ ELIZABETH</t>
  </si>
  <si>
    <t>Auxiliar Paramedico</t>
  </si>
  <si>
    <t>CARREÑO VALDENEGRO OSVALDO</t>
  </si>
  <si>
    <t>Director del Departamento de Salud</t>
  </si>
  <si>
    <t>Kinesiologo</t>
  </si>
  <si>
    <t>CARRASCO GOMEZ JOSE ANTONIO</t>
  </si>
  <si>
    <t>Enfermera</t>
  </si>
  <si>
    <t>CABRERA FERNANDEZ CLAUDIA</t>
  </si>
  <si>
    <t xml:space="preserve">Tecnico en Enfermeria Medica </t>
  </si>
  <si>
    <t>ALARCON  GUTIERREZ YESSICA F.</t>
  </si>
  <si>
    <t>kinesiologo</t>
  </si>
  <si>
    <t>AGUAYO LORCA CATALINA IVONNE</t>
  </si>
  <si>
    <t>ACEVEDO VALENZUELA INGRID S.</t>
  </si>
  <si>
    <t>HABERES</t>
  </si>
  <si>
    <t>IMPON.</t>
  </si>
  <si>
    <t>HASTA</t>
  </si>
  <si>
    <t xml:space="preserve">DESDE </t>
  </si>
  <si>
    <t>TOTAL</t>
  </si>
  <si>
    <t>OTRO</t>
  </si>
  <si>
    <t>VALOR</t>
  </si>
  <si>
    <t>N°</t>
  </si>
  <si>
    <t>UNIDAD EN QUE SE PAGA LA REMUNERACION</t>
  </si>
  <si>
    <t>VIEGENCIA CONTRATO</t>
  </si>
  <si>
    <t>REGION</t>
  </si>
  <si>
    <t>FUNCION O CARGO</t>
  </si>
  <si>
    <t>CALIFICACION PROFESIONAL O FORMACION</t>
  </si>
  <si>
    <t>NIVEL</t>
  </si>
  <si>
    <t>CATEGORIA</t>
  </si>
  <si>
    <t xml:space="preserve">ESTAMENTO </t>
  </si>
  <si>
    <t>IDENTIFICACION</t>
  </si>
  <si>
    <t>Nº</t>
  </si>
  <si>
    <t>HRS EXT. 50%</t>
  </si>
  <si>
    <t>HRS EXT. 25%</t>
  </si>
  <si>
    <t>ASIGNACION RESPONZABILIDAD</t>
  </si>
  <si>
    <t>JORQUERA RETAMAL Mª FRANCISCA</t>
  </si>
  <si>
    <t>Remplazo enfermera</t>
  </si>
  <si>
    <t>-----</t>
  </si>
  <si>
    <t>DECEMPEÑO CPLECTIVO</t>
  </si>
  <si>
    <t>REMUNERACIONES DEPARTAMENTO DE SALUD MES DE JUNIO 2015</t>
  </si>
</sst>
</file>

<file path=xl/styles.xml><?xml version="1.0" encoding="utf-8"?>
<styleSheet xmlns="http://schemas.openxmlformats.org/spreadsheetml/2006/main">
  <numFmts count="2">
    <numFmt numFmtId="164" formatCode="_-&quot;$&quot;* #,##0.00_-;\-&quot;$&quot;* #,##0.00_-;_-&quot;$&quot;* &quot;-&quot;??_-;_-@_-"/>
    <numFmt numFmtId="165" formatCode="[$$-340A]\ #,##0"/>
  </numFmts>
  <fonts count="5">
    <font>
      <sz val="10"/>
      <name val="Arial"/>
    </font>
    <font>
      <sz val="10"/>
      <name val="Arial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4">
    <xf numFmtId="0" fontId="0" fillId="0" borderId="0" xfId="0"/>
    <xf numFmtId="3" fontId="2" fillId="0" borderId="1" xfId="1" applyNumberFormat="1" applyFont="1" applyFill="1" applyBorder="1" applyAlignment="1">
      <alignment horizontal="right"/>
    </xf>
    <xf numFmtId="0" fontId="0" fillId="0" borderId="1" xfId="0" applyBorder="1"/>
    <xf numFmtId="14" fontId="0" fillId="0" borderId="1" xfId="0" applyNumberFormat="1" applyBorder="1"/>
    <xf numFmtId="3" fontId="2" fillId="0" borderId="1" xfId="0" applyNumberFormat="1" applyFont="1" applyFill="1" applyBorder="1"/>
    <xf numFmtId="3" fontId="2" fillId="0" borderId="1" xfId="0" applyNumberFormat="1" applyFont="1" applyFill="1" applyBorder="1" applyAlignment="1">
      <alignment horizontal="right"/>
    </xf>
    <xf numFmtId="3" fontId="2" fillId="0" borderId="1" xfId="0" applyNumberFormat="1" applyFont="1" applyFill="1" applyBorder="1" applyAlignment="1">
      <alignment horizontal="center"/>
    </xf>
    <xf numFmtId="14" fontId="2" fillId="0" borderId="1" xfId="0" applyNumberFormat="1" applyFont="1" applyFill="1" applyBorder="1" applyAlignment="1">
      <alignment horizontal="center"/>
    </xf>
    <xf numFmtId="3" fontId="2" fillId="0" borderId="1" xfId="0" applyNumberFormat="1" applyFont="1" applyFill="1" applyBorder="1" applyAlignment="1">
      <alignment horizontal="left"/>
    </xf>
    <xf numFmtId="3" fontId="2" fillId="0" borderId="1" xfId="0" applyNumberFormat="1" applyFont="1" applyFill="1" applyBorder="1" applyAlignment="1">
      <alignment wrapText="1"/>
    </xf>
    <xf numFmtId="3" fontId="3" fillId="0" borderId="1" xfId="0" applyNumberFormat="1" applyFont="1" applyFill="1" applyBorder="1"/>
    <xf numFmtId="3" fontId="2" fillId="0" borderId="1" xfId="0" applyNumberFormat="1" applyFont="1" applyFill="1" applyBorder="1" applyAlignment="1">
      <alignment horizontal="center" wrapText="1"/>
    </xf>
    <xf numFmtId="3" fontId="3" fillId="0" borderId="1" xfId="0" applyNumberFormat="1" applyFont="1" applyFill="1" applyBorder="1" applyAlignment="1">
      <alignment horizontal="center"/>
    </xf>
    <xf numFmtId="14" fontId="3" fillId="0" borderId="1" xfId="0" applyNumberFormat="1" applyFont="1" applyFill="1" applyBorder="1"/>
    <xf numFmtId="165" fontId="3" fillId="0" borderId="1" xfId="0" applyNumberFormat="1" applyFont="1" applyFill="1" applyBorder="1"/>
    <xf numFmtId="0" fontId="3" fillId="0" borderId="1" xfId="0" applyNumberFormat="1" applyFont="1" applyFill="1" applyBorder="1"/>
    <xf numFmtId="3" fontId="4" fillId="0" borderId="1" xfId="0" applyNumberFormat="1" applyFont="1" applyFill="1" applyBorder="1"/>
    <xf numFmtId="14" fontId="4" fillId="0" borderId="1" xfId="0" applyNumberFormat="1" applyFont="1" applyFill="1" applyBorder="1"/>
    <xf numFmtId="3" fontId="2" fillId="0" borderId="1" xfId="0" quotePrefix="1" applyNumberFormat="1" applyFont="1" applyFill="1" applyBorder="1"/>
    <xf numFmtId="3" fontId="3" fillId="0" borderId="1" xfId="0" applyNumberFormat="1" applyFont="1" applyFill="1" applyBorder="1" applyAlignment="1">
      <alignment horizontal="center"/>
    </xf>
    <xf numFmtId="3" fontId="3" fillId="0" borderId="1" xfId="0" applyNumberFormat="1" applyFont="1" applyFill="1" applyBorder="1" applyAlignment="1">
      <alignment horizontal="center" wrapText="1"/>
    </xf>
    <xf numFmtId="3" fontId="3" fillId="0" borderId="1" xfId="0" applyNumberFormat="1" applyFont="1" applyFill="1" applyBorder="1" applyAlignment="1">
      <alignment horizontal="center"/>
    </xf>
    <xf numFmtId="14" fontId="2" fillId="0" borderId="3" xfId="0" applyNumberFormat="1" applyFont="1" applyFill="1" applyBorder="1" applyAlignment="1">
      <alignment horizontal="center" wrapText="1"/>
    </xf>
    <xf numFmtId="14" fontId="2" fillId="0" borderId="2" xfId="0" applyNumberFormat="1" applyFont="1" applyFill="1" applyBorder="1" applyAlignment="1">
      <alignment horizontal="center" wrapText="1"/>
    </xf>
  </cellXfs>
  <cellStyles count="2">
    <cellStyle name="Moneda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B1:U45"/>
  <sheetViews>
    <sheetView tabSelected="1" topLeftCell="B1" workbookViewId="0">
      <selection activeCell="D7" sqref="D7"/>
    </sheetView>
  </sheetViews>
  <sheetFormatPr baseColWidth="10" defaultRowHeight="12.75"/>
  <cols>
    <col min="1" max="1" width="17.28515625" customWidth="1"/>
    <col min="3" max="3" width="38.85546875" customWidth="1"/>
    <col min="4" max="4" width="29.28515625" customWidth="1"/>
    <col min="5" max="6" width="11.42578125" customWidth="1"/>
    <col min="7" max="7" width="34" customWidth="1"/>
    <col min="8" max="8" width="27.140625" customWidth="1"/>
    <col min="9" max="12" width="11.42578125" customWidth="1"/>
    <col min="13" max="13" width="13.85546875" customWidth="1"/>
    <col min="14" max="14" width="20.42578125" customWidth="1"/>
    <col min="15" max="19" width="11.42578125" customWidth="1"/>
    <col min="20" max="20" width="13.140625" customWidth="1"/>
  </cols>
  <sheetData>
    <row r="1" spans="2:21" ht="58.5" customHeight="1"/>
    <row r="2" spans="2:21" ht="15.75">
      <c r="B2" s="10"/>
      <c r="C2" s="16" t="s">
        <v>101</v>
      </c>
      <c r="D2" s="16"/>
      <c r="E2" s="16"/>
      <c r="F2" s="16"/>
      <c r="G2" s="16"/>
      <c r="H2" s="16"/>
      <c r="I2" s="16"/>
      <c r="J2" s="17"/>
      <c r="K2" s="17"/>
      <c r="L2" s="16"/>
      <c r="M2" s="14"/>
      <c r="N2" s="14"/>
      <c r="O2" s="15"/>
      <c r="P2" s="14"/>
      <c r="Q2" s="15"/>
      <c r="R2" s="14"/>
      <c r="S2" s="14"/>
      <c r="T2" s="14"/>
      <c r="U2" s="14"/>
    </row>
    <row r="3" spans="2:21">
      <c r="B3" s="10"/>
      <c r="C3" s="10"/>
      <c r="D3" s="10"/>
      <c r="E3" s="10"/>
      <c r="F3" s="10"/>
      <c r="G3" s="10"/>
      <c r="H3" s="10"/>
      <c r="I3" s="10"/>
      <c r="J3" s="13"/>
      <c r="K3" s="13"/>
      <c r="L3" s="10"/>
      <c r="M3" s="10"/>
      <c r="N3" s="10"/>
      <c r="O3" s="20" t="s">
        <v>95</v>
      </c>
      <c r="P3" s="20"/>
      <c r="Q3" s="21" t="s">
        <v>94</v>
      </c>
      <c r="R3" s="21"/>
      <c r="S3" s="12"/>
      <c r="T3" s="19"/>
      <c r="U3" s="10"/>
    </row>
    <row r="4" spans="2:21" ht="63.75">
      <c r="B4" s="6" t="s">
        <v>93</v>
      </c>
      <c r="C4" s="6" t="s">
        <v>92</v>
      </c>
      <c r="D4" s="6" t="s">
        <v>91</v>
      </c>
      <c r="E4" s="6" t="s">
        <v>90</v>
      </c>
      <c r="F4" s="6" t="s">
        <v>89</v>
      </c>
      <c r="G4" s="11" t="s">
        <v>88</v>
      </c>
      <c r="H4" s="11" t="s">
        <v>87</v>
      </c>
      <c r="I4" s="11" t="s">
        <v>86</v>
      </c>
      <c r="J4" s="22" t="s">
        <v>85</v>
      </c>
      <c r="K4" s="23"/>
      <c r="L4" s="11" t="s">
        <v>84</v>
      </c>
      <c r="M4" s="6" t="s">
        <v>80</v>
      </c>
      <c r="N4" s="11" t="s">
        <v>96</v>
      </c>
      <c r="O4" s="6" t="s">
        <v>83</v>
      </c>
      <c r="P4" s="6" t="s">
        <v>82</v>
      </c>
      <c r="Q4" s="6" t="s">
        <v>83</v>
      </c>
      <c r="R4" s="6" t="s">
        <v>82</v>
      </c>
      <c r="S4" s="6" t="s">
        <v>81</v>
      </c>
      <c r="T4" s="11" t="s">
        <v>100</v>
      </c>
      <c r="U4" s="6" t="s">
        <v>80</v>
      </c>
    </row>
    <row r="5" spans="2:21">
      <c r="B5" s="6"/>
      <c r="C5" s="6"/>
      <c r="D5" s="6"/>
      <c r="E5" s="6"/>
      <c r="F5" s="6"/>
      <c r="G5" s="6"/>
      <c r="H5" s="6"/>
      <c r="I5" s="6"/>
      <c r="J5" s="7" t="s">
        <v>79</v>
      </c>
      <c r="K5" s="7" t="s">
        <v>78</v>
      </c>
      <c r="L5" s="6"/>
      <c r="M5" s="6" t="s">
        <v>77</v>
      </c>
      <c r="N5" s="6"/>
      <c r="O5" s="6"/>
      <c r="P5" s="6"/>
      <c r="Q5" s="6"/>
      <c r="R5" s="6"/>
      <c r="S5" s="6"/>
      <c r="T5" s="6"/>
      <c r="U5" s="6" t="s">
        <v>76</v>
      </c>
    </row>
    <row r="6" spans="2:21">
      <c r="B6" s="5">
        <v>1</v>
      </c>
      <c r="C6" s="8" t="s">
        <v>75</v>
      </c>
      <c r="D6" s="8" t="s">
        <v>8</v>
      </c>
      <c r="E6" s="8" t="s">
        <v>7</v>
      </c>
      <c r="F6" s="5">
        <v>15</v>
      </c>
      <c r="G6" s="5" t="s">
        <v>10</v>
      </c>
      <c r="H6" s="5" t="s">
        <v>6</v>
      </c>
      <c r="I6" s="6" t="s">
        <v>1</v>
      </c>
      <c r="J6" s="7">
        <v>42005</v>
      </c>
      <c r="K6" s="7">
        <v>42369</v>
      </c>
      <c r="L6" s="6" t="s">
        <v>0</v>
      </c>
      <c r="M6" s="1">
        <v>637306</v>
      </c>
      <c r="N6" s="1">
        <v>86547</v>
      </c>
      <c r="O6" s="5">
        <v>9</v>
      </c>
      <c r="P6" s="5">
        <v>29494</v>
      </c>
      <c r="Q6" s="5">
        <v>8</v>
      </c>
      <c r="R6" s="5">
        <v>31461</v>
      </c>
      <c r="S6" s="5"/>
      <c r="T6" s="5">
        <f>233132+3773</f>
        <v>236905</v>
      </c>
      <c r="U6" s="1">
        <f>M6+P6+R6+S6+T6</f>
        <v>935166</v>
      </c>
    </row>
    <row r="7" spans="2:21">
      <c r="B7" s="5">
        <v>2</v>
      </c>
      <c r="C7" s="8" t="s">
        <v>74</v>
      </c>
      <c r="D7" s="8" t="s">
        <v>4</v>
      </c>
      <c r="E7" s="8" t="s">
        <v>3</v>
      </c>
      <c r="F7" s="5">
        <v>15</v>
      </c>
      <c r="G7" s="8" t="s">
        <v>67</v>
      </c>
      <c r="H7" s="8" t="s">
        <v>73</v>
      </c>
      <c r="I7" s="6" t="s">
        <v>1</v>
      </c>
      <c r="J7" s="7">
        <v>42005</v>
      </c>
      <c r="K7" s="7">
        <v>42369</v>
      </c>
      <c r="L7" s="6" t="s">
        <v>0</v>
      </c>
      <c r="M7" s="1">
        <v>1079514</v>
      </c>
      <c r="N7" s="1"/>
      <c r="O7" s="5">
        <v>6</v>
      </c>
      <c r="P7" s="5">
        <v>39298</v>
      </c>
      <c r="Q7" s="5">
        <v>0</v>
      </c>
      <c r="R7" s="5">
        <v>0</v>
      </c>
      <c r="S7" s="5"/>
      <c r="T7" s="5"/>
      <c r="U7" s="1">
        <f t="shared" ref="U7:U45" si="0">M7+P7+R7+S7+T7</f>
        <v>1118812</v>
      </c>
    </row>
    <row r="8" spans="2:21">
      <c r="B8" s="5">
        <v>3</v>
      </c>
      <c r="C8" s="4" t="s">
        <v>72</v>
      </c>
      <c r="D8" s="8" t="s">
        <v>8</v>
      </c>
      <c r="E8" s="4" t="s">
        <v>7</v>
      </c>
      <c r="F8" s="4">
        <v>15</v>
      </c>
      <c r="G8" s="4" t="s">
        <v>71</v>
      </c>
      <c r="H8" s="4" t="s">
        <v>6</v>
      </c>
      <c r="I8" s="6" t="s">
        <v>1</v>
      </c>
      <c r="J8" s="7">
        <v>42005</v>
      </c>
      <c r="K8" s="7">
        <v>42369</v>
      </c>
      <c r="L8" s="6" t="s">
        <v>0</v>
      </c>
      <c r="M8" s="1">
        <v>651566</v>
      </c>
      <c r="N8" s="1">
        <v>100807</v>
      </c>
      <c r="O8" s="5"/>
      <c r="P8" s="5"/>
      <c r="Q8" s="5"/>
      <c r="R8" s="5"/>
      <c r="S8" s="5"/>
      <c r="T8" s="5">
        <f>233132+3773</f>
        <v>236905</v>
      </c>
      <c r="U8" s="1">
        <f t="shared" si="0"/>
        <v>888471</v>
      </c>
    </row>
    <row r="9" spans="2:21">
      <c r="B9" s="5">
        <v>4</v>
      </c>
      <c r="C9" s="4" t="s">
        <v>70</v>
      </c>
      <c r="D9" s="8" t="s">
        <v>4</v>
      </c>
      <c r="E9" s="4" t="s">
        <v>3</v>
      </c>
      <c r="F9" s="4">
        <v>10</v>
      </c>
      <c r="G9" s="4" t="s">
        <v>69</v>
      </c>
      <c r="H9" s="4" t="s">
        <v>69</v>
      </c>
      <c r="I9" s="6" t="s">
        <v>1</v>
      </c>
      <c r="J9" s="7">
        <v>42005</v>
      </c>
      <c r="K9" s="7">
        <v>42369</v>
      </c>
      <c r="L9" s="6" t="s">
        <v>0</v>
      </c>
      <c r="M9" s="1">
        <v>1625567</v>
      </c>
      <c r="N9" s="1">
        <v>71999</v>
      </c>
      <c r="O9" s="5"/>
      <c r="P9" s="5"/>
      <c r="Q9" s="5"/>
      <c r="R9" s="5"/>
      <c r="S9" s="5"/>
      <c r="T9" s="5">
        <f>639067+11318</f>
        <v>650385</v>
      </c>
      <c r="U9" s="1">
        <f t="shared" si="0"/>
        <v>2275952</v>
      </c>
    </row>
    <row r="10" spans="2:21">
      <c r="B10" s="5">
        <v>5</v>
      </c>
      <c r="C10" s="4" t="s">
        <v>68</v>
      </c>
      <c r="D10" s="8" t="s">
        <v>4</v>
      </c>
      <c r="E10" s="4" t="s">
        <v>3</v>
      </c>
      <c r="F10" s="4">
        <v>14</v>
      </c>
      <c r="G10" s="10" t="s">
        <v>67</v>
      </c>
      <c r="H10" s="4" t="s">
        <v>66</v>
      </c>
      <c r="I10" s="6" t="s">
        <v>1</v>
      </c>
      <c r="J10" s="7">
        <v>41976</v>
      </c>
      <c r="K10" s="7">
        <v>42063</v>
      </c>
      <c r="L10" s="6" t="s">
        <v>0</v>
      </c>
      <c r="M10" s="1">
        <v>1890617</v>
      </c>
      <c r="N10" s="1">
        <v>716292</v>
      </c>
      <c r="O10" s="5"/>
      <c r="P10" s="5"/>
      <c r="Q10" s="5"/>
      <c r="R10" s="5"/>
      <c r="S10" s="5">
        <v>100000</v>
      </c>
      <c r="T10" s="5"/>
      <c r="U10" s="1">
        <f t="shared" si="0"/>
        <v>1990617</v>
      </c>
    </row>
    <row r="11" spans="2:21">
      <c r="B11" s="5">
        <v>6</v>
      </c>
      <c r="C11" s="4" t="s">
        <v>65</v>
      </c>
      <c r="D11" s="4" t="s">
        <v>26</v>
      </c>
      <c r="E11" s="4" t="s">
        <v>25</v>
      </c>
      <c r="F11" s="4">
        <v>10</v>
      </c>
      <c r="G11" s="4" t="s">
        <v>64</v>
      </c>
      <c r="H11" s="4" t="s">
        <v>64</v>
      </c>
      <c r="I11" s="6" t="s">
        <v>1</v>
      </c>
      <c r="J11" s="7">
        <v>42005</v>
      </c>
      <c r="K11" s="7">
        <v>42369</v>
      </c>
      <c r="L11" s="6" t="s">
        <v>0</v>
      </c>
      <c r="M11" s="1">
        <v>875642</v>
      </c>
      <c r="N11" s="1">
        <v>116848</v>
      </c>
      <c r="O11" s="5">
        <v>9</v>
      </c>
      <c r="P11" s="5">
        <v>41076</v>
      </c>
      <c r="Q11" s="5">
        <v>24</v>
      </c>
      <c r="R11" s="5">
        <v>131443</v>
      </c>
      <c r="S11" s="5"/>
      <c r="T11" s="5">
        <f>315949+5659</f>
        <v>321608</v>
      </c>
      <c r="U11" s="1">
        <f t="shared" si="0"/>
        <v>1369769</v>
      </c>
    </row>
    <row r="12" spans="2:21">
      <c r="B12" s="5">
        <v>7</v>
      </c>
      <c r="C12" s="4" t="s">
        <v>63</v>
      </c>
      <c r="D12" s="4" t="s">
        <v>21</v>
      </c>
      <c r="E12" s="4" t="s">
        <v>20</v>
      </c>
      <c r="F12" s="4">
        <v>11</v>
      </c>
      <c r="G12" s="4" t="s">
        <v>19</v>
      </c>
      <c r="H12" s="4" t="s">
        <v>23</v>
      </c>
      <c r="I12" s="6" t="s">
        <v>1</v>
      </c>
      <c r="J12" s="7">
        <v>42005</v>
      </c>
      <c r="K12" s="7">
        <v>42369</v>
      </c>
      <c r="L12" s="6" t="s">
        <v>0</v>
      </c>
      <c r="M12" s="1">
        <v>897402</v>
      </c>
      <c r="N12" s="1">
        <v>233200</v>
      </c>
      <c r="O12" s="5">
        <v>7</v>
      </c>
      <c r="P12" s="5">
        <v>27864</v>
      </c>
      <c r="Q12" s="5"/>
      <c r="R12" s="5"/>
      <c r="S12" s="5"/>
      <c r="T12" s="5">
        <f>276625+5659</f>
        <v>282284</v>
      </c>
      <c r="U12" s="1">
        <f t="shared" si="0"/>
        <v>1207550</v>
      </c>
    </row>
    <row r="13" spans="2:21">
      <c r="B13" s="5">
        <v>8</v>
      </c>
      <c r="C13" s="4" t="s">
        <v>62</v>
      </c>
      <c r="D13" s="8" t="s">
        <v>8</v>
      </c>
      <c r="E13" s="4" t="s">
        <v>7</v>
      </c>
      <c r="F13" s="4">
        <v>15</v>
      </c>
      <c r="G13" s="4" t="s">
        <v>10</v>
      </c>
      <c r="H13" s="4" t="s">
        <v>6</v>
      </c>
      <c r="I13" s="6" t="s">
        <v>1</v>
      </c>
      <c r="J13" s="7">
        <v>42005</v>
      </c>
      <c r="K13" s="7">
        <v>42369</v>
      </c>
      <c r="L13" s="6" t="s">
        <v>0</v>
      </c>
      <c r="M13" s="1">
        <v>550759</v>
      </c>
      <c r="N13" s="1"/>
      <c r="O13" s="5">
        <v>0</v>
      </c>
      <c r="P13" s="5">
        <v>0</v>
      </c>
      <c r="Q13" s="5"/>
      <c r="R13" s="5"/>
      <c r="S13" s="5">
        <v>1793</v>
      </c>
      <c r="T13" s="5"/>
      <c r="U13" s="1">
        <f t="shared" si="0"/>
        <v>552552</v>
      </c>
    </row>
    <row r="14" spans="2:21">
      <c r="B14" s="5">
        <v>9</v>
      </c>
      <c r="C14" s="4" t="s">
        <v>61</v>
      </c>
      <c r="D14" s="8" t="s">
        <v>8</v>
      </c>
      <c r="E14" s="4" t="s">
        <v>7</v>
      </c>
      <c r="F14" s="4">
        <v>14</v>
      </c>
      <c r="G14" s="4" t="s">
        <v>6</v>
      </c>
      <c r="H14" s="4" t="s">
        <v>6</v>
      </c>
      <c r="I14" s="6" t="s">
        <v>1</v>
      </c>
      <c r="J14" s="7">
        <v>42005</v>
      </c>
      <c r="K14" s="7">
        <v>42369</v>
      </c>
      <c r="L14" s="6" t="s">
        <v>0</v>
      </c>
      <c r="M14" s="1">
        <v>598111</v>
      </c>
      <c r="N14" s="1"/>
      <c r="O14" s="5"/>
      <c r="P14" s="5"/>
      <c r="Q14" s="5"/>
      <c r="R14" s="5"/>
      <c r="S14" s="5"/>
      <c r="T14" s="5">
        <f>252283+3773</f>
        <v>256056</v>
      </c>
      <c r="U14" s="1">
        <f t="shared" si="0"/>
        <v>854167</v>
      </c>
    </row>
    <row r="15" spans="2:21">
      <c r="B15" s="5">
        <v>10</v>
      </c>
      <c r="C15" s="4" t="s">
        <v>60</v>
      </c>
      <c r="D15" s="8" t="s">
        <v>8</v>
      </c>
      <c r="E15" s="4" t="s">
        <v>7</v>
      </c>
      <c r="F15" s="4">
        <v>15</v>
      </c>
      <c r="G15" s="4" t="s">
        <v>10</v>
      </c>
      <c r="H15" s="4" t="s">
        <v>6</v>
      </c>
      <c r="I15" s="6" t="s">
        <v>1</v>
      </c>
      <c r="J15" s="7">
        <v>42005</v>
      </c>
      <c r="K15" s="7">
        <v>42369</v>
      </c>
      <c r="L15" s="6" t="s">
        <v>0</v>
      </c>
      <c r="M15" s="1">
        <v>550759</v>
      </c>
      <c r="N15" s="1"/>
      <c r="O15" s="5">
        <v>0</v>
      </c>
      <c r="P15" s="5">
        <v>0</v>
      </c>
      <c r="Q15" s="5"/>
      <c r="R15" s="5"/>
      <c r="S15" s="5"/>
      <c r="T15" s="5">
        <f>233132+3773</f>
        <v>236905</v>
      </c>
      <c r="U15" s="1">
        <f t="shared" si="0"/>
        <v>787664</v>
      </c>
    </row>
    <row r="16" spans="2:21">
      <c r="B16" s="5">
        <v>11</v>
      </c>
      <c r="C16" s="4" t="s">
        <v>59</v>
      </c>
      <c r="D16" s="4" t="s">
        <v>26</v>
      </c>
      <c r="E16" s="4" t="s">
        <v>25</v>
      </c>
      <c r="F16" s="4">
        <v>12</v>
      </c>
      <c r="G16" s="4" t="s">
        <v>58</v>
      </c>
      <c r="H16" s="4" t="s">
        <v>57</v>
      </c>
      <c r="I16" s="6" t="s">
        <v>1</v>
      </c>
      <c r="J16" s="7">
        <v>42005</v>
      </c>
      <c r="K16" s="7">
        <v>42369</v>
      </c>
      <c r="L16" s="6" t="s">
        <v>0</v>
      </c>
      <c r="M16" s="1">
        <v>667625</v>
      </c>
      <c r="N16" s="1"/>
      <c r="O16" s="5"/>
      <c r="P16" s="5"/>
      <c r="Q16" s="5"/>
      <c r="R16" s="5"/>
      <c r="S16" s="5"/>
      <c r="T16" s="5">
        <f>279155+5659</f>
        <v>284814</v>
      </c>
      <c r="U16" s="1">
        <f t="shared" si="0"/>
        <v>952439</v>
      </c>
    </row>
    <row r="17" spans="2:21">
      <c r="B17" s="5">
        <v>12</v>
      </c>
      <c r="C17" s="4" t="s">
        <v>56</v>
      </c>
      <c r="D17" s="8" t="s">
        <v>8</v>
      </c>
      <c r="E17" s="4" t="s">
        <v>7</v>
      </c>
      <c r="F17" s="4">
        <v>15</v>
      </c>
      <c r="G17" s="4" t="s">
        <v>10</v>
      </c>
      <c r="H17" s="4" t="s">
        <v>6</v>
      </c>
      <c r="I17" s="6" t="s">
        <v>1</v>
      </c>
      <c r="J17" s="7">
        <v>42005</v>
      </c>
      <c r="K17" s="7">
        <v>42369</v>
      </c>
      <c r="L17" s="6" t="s">
        <v>0</v>
      </c>
      <c r="M17" s="1">
        <v>550759</v>
      </c>
      <c r="N17" s="1"/>
      <c r="O17" s="5"/>
      <c r="P17" s="5"/>
      <c r="Q17" s="5"/>
      <c r="R17" s="5"/>
      <c r="S17" s="5">
        <v>50000</v>
      </c>
      <c r="T17" s="5">
        <f>233132+3773</f>
        <v>236905</v>
      </c>
      <c r="U17" s="1">
        <f t="shared" si="0"/>
        <v>837664</v>
      </c>
    </row>
    <row r="18" spans="2:21">
      <c r="B18" s="5">
        <v>13</v>
      </c>
      <c r="C18" s="4" t="s">
        <v>55</v>
      </c>
      <c r="D18" s="4" t="s">
        <v>40</v>
      </c>
      <c r="E18" s="4" t="s">
        <v>39</v>
      </c>
      <c r="F18" s="4">
        <v>15</v>
      </c>
      <c r="G18" s="4" t="s">
        <v>54</v>
      </c>
      <c r="H18" s="4" t="s">
        <v>53</v>
      </c>
      <c r="I18" s="6" t="s">
        <v>1</v>
      </c>
      <c r="J18" s="7">
        <v>42005</v>
      </c>
      <c r="K18" s="7">
        <v>42369</v>
      </c>
      <c r="L18" s="6" t="s">
        <v>0</v>
      </c>
      <c r="M18" s="1">
        <v>438712</v>
      </c>
      <c r="N18" s="1"/>
      <c r="O18" s="5"/>
      <c r="P18" s="5"/>
      <c r="Q18" s="5"/>
      <c r="R18" s="5"/>
      <c r="S18" s="5"/>
      <c r="T18" s="5">
        <f>183598+3773</f>
        <v>187371</v>
      </c>
      <c r="U18" s="1">
        <f t="shared" si="0"/>
        <v>626083</v>
      </c>
    </row>
    <row r="19" spans="2:21">
      <c r="B19" s="5">
        <v>14</v>
      </c>
      <c r="C19" s="4" t="s">
        <v>52</v>
      </c>
      <c r="D19" s="8" t="s">
        <v>8</v>
      </c>
      <c r="E19" s="4" t="s">
        <v>7</v>
      </c>
      <c r="F19" s="4">
        <v>15</v>
      </c>
      <c r="G19" s="4" t="s">
        <v>10</v>
      </c>
      <c r="H19" s="4" t="s">
        <v>6</v>
      </c>
      <c r="I19" s="6" t="s">
        <v>1</v>
      </c>
      <c r="J19" s="7">
        <v>42005</v>
      </c>
      <c r="K19" s="7">
        <v>42369</v>
      </c>
      <c r="L19" s="6" t="s">
        <v>0</v>
      </c>
      <c r="M19" s="1">
        <v>550759</v>
      </c>
      <c r="N19" s="1"/>
      <c r="O19" s="5">
        <v>0</v>
      </c>
      <c r="P19" s="5">
        <v>0</v>
      </c>
      <c r="Q19" s="5">
        <v>0</v>
      </c>
      <c r="R19" s="5">
        <v>0</v>
      </c>
      <c r="S19" s="5">
        <v>1793</v>
      </c>
      <c r="T19" s="5"/>
      <c r="U19" s="1">
        <f t="shared" si="0"/>
        <v>552552</v>
      </c>
    </row>
    <row r="20" spans="2:21">
      <c r="B20" s="5">
        <v>15</v>
      </c>
      <c r="C20" s="4" t="s">
        <v>51</v>
      </c>
      <c r="D20" s="8" t="s">
        <v>4</v>
      </c>
      <c r="E20" s="4" t="s">
        <v>3</v>
      </c>
      <c r="F20" s="4">
        <v>15</v>
      </c>
      <c r="G20" s="4" t="s">
        <v>2</v>
      </c>
      <c r="H20" s="4" t="s">
        <v>2</v>
      </c>
      <c r="I20" s="6" t="s">
        <v>1</v>
      </c>
      <c r="J20" s="7">
        <v>42005</v>
      </c>
      <c r="K20" s="7">
        <v>42369</v>
      </c>
      <c r="L20" s="6" t="s">
        <v>0</v>
      </c>
      <c r="M20" s="1">
        <v>1179069</v>
      </c>
      <c r="N20" s="1">
        <v>99555</v>
      </c>
      <c r="O20" s="5"/>
      <c r="P20" s="5"/>
      <c r="Q20" s="5"/>
      <c r="R20" s="5"/>
      <c r="S20" s="5"/>
      <c r="T20" s="5">
        <f>441823+7545</f>
        <v>449368</v>
      </c>
      <c r="U20" s="1">
        <f t="shared" si="0"/>
        <v>1628437</v>
      </c>
    </row>
    <row r="21" spans="2:21">
      <c r="B21" s="5">
        <v>16</v>
      </c>
      <c r="C21" s="4" t="s">
        <v>50</v>
      </c>
      <c r="D21" s="4" t="s">
        <v>40</v>
      </c>
      <c r="E21" s="4" t="s">
        <v>39</v>
      </c>
      <c r="F21" s="4">
        <v>13</v>
      </c>
      <c r="G21" s="4" t="s">
        <v>19</v>
      </c>
      <c r="H21" s="4" t="s">
        <v>38</v>
      </c>
      <c r="I21" s="6" t="s">
        <v>1</v>
      </c>
      <c r="J21" s="7">
        <v>42005</v>
      </c>
      <c r="K21" s="7">
        <v>42369</v>
      </c>
      <c r="L21" s="6" t="s">
        <v>0</v>
      </c>
      <c r="M21" s="1">
        <v>706050</v>
      </c>
      <c r="N21" s="1">
        <v>192541</v>
      </c>
      <c r="O21" s="5">
        <v>37</v>
      </c>
      <c r="P21" s="5">
        <v>112895</v>
      </c>
      <c r="Q21" s="5">
        <v>29</v>
      </c>
      <c r="R21" s="5">
        <v>106186</v>
      </c>
      <c r="S21" s="5"/>
      <c r="T21" s="5">
        <f>213760+3773</f>
        <v>217533</v>
      </c>
      <c r="U21" s="1">
        <f t="shared" si="0"/>
        <v>1142664</v>
      </c>
    </row>
    <row r="22" spans="2:21">
      <c r="B22" s="5">
        <v>17</v>
      </c>
      <c r="C22" s="4" t="s">
        <v>49</v>
      </c>
      <c r="D22" s="4" t="s">
        <v>21</v>
      </c>
      <c r="E22" s="4" t="s">
        <v>20</v>
      </c>
      <c r="F22" s="4">
        <v>13</v>
      </c>
      <c r="G22" s="4" t="s">
        <v>19</v>
      </c>
      <c r="H22" s="4" t="s">
        <v>18</v>
      </c>
      <c r="I22" s="6" t="s">
        <v>1</v>
      </c>
      <c r="J22" s="7">
        <v>42005</v>
      </c>
      <c r="K22" s="7">
        <v>42369</v>
      </c>
      <c r="L22" s="6" t="s">
        <v>0</v>
      </c>
      <c r="M22" s="1">
        <v>664256</v>
      </c>
      <c r="N22" s="1">
        <v>84800</v>
      </c>
      <c r="O22" s="5">
        <v>6</v>
      </c>
      <c r="P22" s="5">
        <v>20741</v>
      </c>
      <c r="Q22" s="5"/>
      <c r="R22" s="5"/>
      <c r="S22" s="5"/>
      <c r="T22" s="5">
        <f>242420+3773</f>
        <v>246193</v>
      </c>
      <c r="U22" s="1">
        <f t="shared" si="0"/>
        <v>931190</v>
      </c>
    </row>
    <row r="23" spans="2:21">
      <c r="B23" s="5">
        <v>18</v>
      </c>
      <c r="C23" s="4" t="s">
        <v>48</v>
      </c>
      <c r="D23" s="8" t="s">
        <v>8</v>
      </c>
      <c r="E23" s="4" t="s">
        <v>7</v>
      </c>
      <c r="F23" s="4">
        <v>15</v>
      </c>
      <c r="G23" s="4" t="s">
        <v>47</v>
      </c>
      <c r="H23" s="4" t="s">
        <v>31</v>
      </c>
      <c r="I23" s="6" t="s">
        <v>1</v>
      </c>
      <c r="J23" s="7">
        <v>42005</v>
      </c>
      <c r="K23" s="7">
        <v>42369</v>
      </c>
      <c r="L23" s="6" t="s">
        <v>0</v>
      </c>
      <c r="M23" s="1">
        <v>550759</v>
      </c>
      <c r="N23" s="1"/>
      <c r="O23" s="5"/>
      <c r="P23" s="5"/>
      <c r="Q23" s="5"/>
      <c r="R23" s="5"/>
      <c r="S23" s="5"/>
      <c r="T23" s="5"/>
      <c r="U23" s="1">
        <f t="shared" si="0"/>
        <v>550759</v>
      </c>
    </row>
    <row r="24" spans="2:21">
      <c r="B24" s="5">
        <v>19</v>
      </c>
      <c r="C24" s="4" t="s">
        <v>46</v>
      </c>
      <c r="D24" s="8" t="s">
        <v>4</v>
      </c>
      <c r="E24" s="4" t="s">
        <v>3</v>
      </c>
      <c r="F24" s="4">
        <v>15</v>
      </c>
      <c r="G24" s="4" t="s">
        <v>45</v>
      </c>
      <c r="H24" s="4" t="s">
        <v>44</v>
      </c>
      <c r="I24" s="6" t="s">
        <v>1</v>
      </c>
      <c r="J24" s="7">
        <v>42005</v>
      </c>
      <c r="K24" s="7">
        <v>42369</v>
      </c>
      <c r="L24" s="6" t="s">
        <v>0</v>
      </c>
      <c r="M24" s="1">
        <v>1079514</v>
      </c>
      <c r="N24" s="1"/>
      <c r="O24" s="5"/>
      <c r="P24" s="5"/>
      <c r="Q24" s="5"/>
      <c r="R24" s="5"/>
      <c r="S24" s="5"/>
      <c r="T24" s="5"/>
      <c r="U24" s="1">
        <f t="shared" si="0"/>
        <v>1079514</v>
      </c>
    </row>
    <row r="25" spans="2:21">
      <c r="B25" s="5">
        <v>20</v>
      </c>
      <c r="C25" s="4" t="s">
        <v>43</v>
      </c>
      <c r="D25" s="8" t="s">
        <v>8</v>
      </c>
      <c r="E25" s="4" t="s">
        <v>7</v>
      </c>
      <c r="F25" s="4">
        <v>14</v>
      </c>
      <c r="G25" s="4" t="s">
        <v>10</v>
      </c>
      <c r="H25" s="4" t="s">
        <v>6</v>
      </c>
      <c r="I25" s="6" t="s">
        <v>1</v>
      </c>
      <c r="J25" s="7">
        <v>42005</v>
      </c>
      <c r="K25" s="7">
        <v>42369</v>
      </c>
      <c r="L25" s="6" t="s">
        <v>0</v>
      </c>
      <c r="M25" s="1">
        <v>698982</v>
      </c>
      <c r="N25" s="1">
        <v>100871</v>
      </c>
      <c r="O25" s="5">
        <v>5</v>
      </c>
      <c r="P25" s="5">
        <v>17849</v>
      </c>
      <c r="Q25" s="5">
        <v>10</v>
      </c>
      <c r="R25" s="5">
        <v>42837</v>
      </c>
      <c r="S25" s="5"/>
      <c r="T25" s="5">
        <f>252283+3773</f>
        <v>256056</v>
      </c>
      <c r="U25" s="1">
        <f t="shared" si="0"/>
        <v>1015724</v>
      </c>
    </row>
    <row r="26" spans="2:21">
      <c r="B26" s="5">
        <v>21</v>
      </c>
      <c r="C26" s="4" t="s">
        <v>42</v>
      </c>
      <c r="D26" s="8" t="s">
        <v>8</v>
      </c>
      <c r="E26" s="4" t="s">
        <v>7</v>
      </c>
      <c r="F26" s="4">
        <v>11</v>
      </c>
      <c r="G26" s="4" t="s">
        <v>10</v>
      </c>
      <c r="H26" s="4" t="s">
        <v>6</v>
      </c>
      <c r="I26" s="6" t="s">
        <v>1</v>
      </c>
      <c r="J26" s="7">
        <v>42005</v>
      </c>
      <c r="K26" s="7">
        <v>42369</v>
      </c>
      <c r="L26" s="6" t="s">
        <v>0</v>
      </c>
      <c r="M26" s="1">
        <v>740163</v>
      </c>
      <c r="N26" s="1"/>
      <c r="O26" s="5"/>
      <c r="P26" s="5"/>
      <c r="Q26" s="5"/>
      <c r="R26" s="5"/>
      <c r="S26" s="5"/>
      <c r="T26" s="5">
        <f>309733+5659</f>
        <v>315392</v>
      </c>
      <c r="U26" s="1">
        <f t="shared" si="0"/>
        <v>1055555</v>
      </c>
    </row>
    <row r="27" spans="2:21">
      <c r="B27" s="5">
        <v>22</v>
      </c>
      <c r="C27" s="4" t="s">
        <v>41</v>
      </c>
      <c r="D27" s="4" t="s">
        <v>40</v>
      </c>
      <c r="E27" s="4" t="s">
        <v>39</v>
      </c>
      <c r="F27" s="4">
        <v>14</v>
      </c>
      <c r="G27" s="4" t="s">
        <v>19</v>
      </c>
      <c r="H27" s="4" t="s">
        <v>38</v>
      </c>
      <c r="I27" s="6" t="s">
        <v>1</v>
      </c>
      <c r="J27" s="7">
        <v>42005</v>
      </c>
      <c r="K27" s="7">
        <v>42369</v>
      </c>
      <c r="L27" s="6" t="s">
        <v>0</v>
      </c>
      <c r="M27" s="1">
        <v>656965</v>
      </c>
      <c r="N27" s="1"/>
      <c r="O27" s="5">
        <v>14</v>
      </c>
      <c r="P27" s="5">
        <v>39481</v>
      </c>
      <c r="Q27" s="5">
        <v>10</v>
      </c>
      <c r="R27" s="5">
        <v>33841</v>
      </c>
      <c r="S27" s="5"/>
      <c r="T27" s="5">
        <f>198679+3773</f>
        <v>202452</v>
      </c>
      <c r="U27" s="1">
        <f t="shared" si="0"/>
        <v>932739</v>
      </c>
    </row>
    <row r="28" spans="2:21">
      <c r="B28" s="5">
        <v>23</v>
      </c>
      <c r="C28" s="4" t="s">
        <v>37</v>
      </c>
      <c r="D28" s="8" t="s">
        <v>8</v>
      </c>
      <c r="E28" s="4" t="s">
        <v>7</v>
      </c>
      <c r="F28" s="4">
        <v>15</v>
      </c>
      <c r="G28" s="4" t="s">
        <v>10</v>
      </c>
      <c r="H28" s="4" t="s">
        <v>6</v>
      </c>
      <c r="I28" s="6" t="s">
        <v>1</v>
      </c>
      <c r="J28" s="7">
        <v>42005</v>
      </c>
      <c r="K28" s="7">
        <v>42369</v>
      </c>
      <c r="L28" s="6" t="s">
        <v>0</v>
      </c>
      <c r="M28" s="1">
        <v>637306</v>
      </c>
      <c r="N28" s="1">
        <v>86547</v>
      </c>
      <c r="O28" s="5">
        <v>1</v>
      </c>
      <c r="P28" s="5">
        <v>3277</v>
      </c>
      <c r="Q28" s="5">
        <v>0</v>
      </c>
      <c r="R28" s="5">
        <v>0</v>
      </c>
      <c r="S28" s="5"/>
      <c r="T28" s="5">
        <f>233132+3773</f>
        <v>236905</v>
      </c>
      <c r="U28" s="1">
        <f t="shared" si="0"/>
        <v>877488</v>
      </c>
    </row>
    <row r="29" spans="2:21">
      <c r="B29" s="5">
        <v>24</v>
      </c>
      <c r="C29" s="4" t="s">
        <v>36</v>
      </c>
      <c r="D29" s="8" t="s">
        <v>8</v>
      </c>
      <c r="E29" s="4" t="s">
        <v>7</v>
      </c>
      <c r="F29" s="4">
        <v>12</v>
      </c>
      <c r="G29" s="4" t="s">
        <v>10</v>
      </c>
      <c r="H29" s="4" t="s">
        <v>6</v>
      </c>
      <c r="I29" s="6" t="s">
        <v>1</v>
      </c>
      <c r="J29" s="7">
        <v>42005</v>
      </c>
      <c r="K29" s="7">
        <v>42369</v>
      </c>
      <c r="L29" s="6" t="s">
        <v>0</v>
      </c>
      <c r="M29" s="1">
        <v>801037</v>
      </c>
      <c r="N29" s="1">
        <v>108225</v>
      </c>
      <c r="O29" s="5">
        <v>1</v>
      </c>
      <c r="P29" s="5">
        <v>4155</v>
      </c>
      <c r="Q29" s="5">
        <v>0</v>
      </c>
      <c r="R29" s="5">
        <v>0</v>
      </c>
      <c r="S29" s="5"/>
      <c r="T29" s="5">
        <f>290583+5659</f>
        <v>296242</v>
      </c>
      <c r="U29" s="1">
        <f t="shared" si="0"/>
        <v>1101434</v>
      </c>
    </row>
    <row r="30" spans="2:21" ht="25.5">
      <c r="B30" s="5">
        <v>25</v>
      </c>
      <c r="C30" s="4" t="s">
        <v>35</v>
      </c>
      <c r="D30" s="8" t="s">
        <v>4</v>
      </c>
      <c r="E30" s="4" t="s">
        <v>3</v>
      </c>
      <c r="F30" s="4">
        <v>14</v>
      </c>
      <c r="G30" s="4" t="s">
        <v>28</v>
      </c>
      <c r="H30" s="9" t="s">
        <v>34</v>
      </c>
      <c r="I30" s="6" t="s">
        <v>1</v>
      </c>
      <c r="J30" s="7">
        <v>42005</v>
      </c>
      <c r="K30" s="7">
        <v>42369</v>
      </c>
      <c r="L30" s="6" t="s">
        <v>0</v>
      </c>
      <c r="M30" s="1">
        <v>1174325</v>
      </c>
      <c r="N30" s="1"/>
      <c r="O30" s="5"/>
      <c r="P30" s="5"/>
      <c r="Q30" s="5"/>
      <c r="R30" s="5"/>
      <c r="S30" s="5"/>
      <c r="T30" s="5">
        <f>441823+7545</f>
        <v>449368</v>
      </c>
      <c r="U30" s="1">
        <f t="shared" si="0"/>
        <v>1623693</v>
      </c>
    </row>
    <row r="31" spans="2:21">
      <c r="B31" s="5">
        <v>26</v>
      </c>
      <c r="C31" s="4" t="s">
        <v>33</v>
      </c>
      <c r="D31" s="4" t="s">
        <v>21</v>
      </c>
      <c r="E31" s="4" t="s">
        <v>20</v>
      </c>
      <c r="F31" s="4">
        <v>12</v>
      </c>
      <c r="G31" s="4" t="s">
        <v>19</v>
      </c>
      <c r="H31" s="4" t="s">
        <v>18</v>
      </c>
      <c r="I31" s="6" t="s">
        <v>1</v>
      </c>
      <c r="J31" s="7">
        <v>42005</v>
      </c>
      <c r="K31" s="7">
        <v>42369</v>
      </c>
      <c r="L31" s="6" t="s">
        <v>0</v>
      </c>
      <c r="M31" s="1">
        <v>621828</v>
      </c>
      <c r="N31" s="1"/>
      <c r="O31" s="5">
        <v>6</v>
      </c>
      <c r="P31" s="5">
        <v>22312</v>
      </c>
      <c r="Q31" s="5"/>
      <c r="R31" s="5"/>
      <c r="S31" s="5"/>
      <c r="T31" s="5">
        <f>259522+3773</f>
        <v>263295</v>
      </c>
      <c r="U31" s="1">
        <f t="shared" si="0"/>
        <v>907435</v>
      </c>
    </row>
    <row r="32" spans="2:21">
      <c r="B32" s="5">
        <v>27</v>
      </c>
      <c r="C32" s="4" t="s">
        <v>32</v>
      </c>
      <c r="D32" s="8" t="s">
        <v>8</v>
      </c>
      <c r="E32" s="4" t="s">
        <v>7</v>
      </c>
      <c r="F32" s="4">
        <v>15</v>
      </c>
      <c r="G32" s="4" t="s">
        <v>31</v>
      </c>
      <c r="H32" s="4" t="s">
        <v>31</v>
      </c>
      <c r="I32" s="6" t="s">
        <v>1</v>
      </c>
      <c r="J32" s="7">
        <v>42005</v>
      </c>
      <c r="K32" s="7">
        <v>42369</v>
      </c>
      <c r="L32" s="6" t="s">
        <v>0</v>
      </c>
      <c r="M32" s="1">
        <v>550759</v>
      </c>
      <c r="N32" s="1"/>
      <c r="O32" s="5">
        <v>1</v>
      </c>
      <c r="P32" s="5">
        <v>3277</v>
      </c>
      <c r="Q32" s="5">
        <v>11</v>
      </c>
      <c r="R32" s="5">
        <v>43258</v>
      </c>
      <c r="S32" s="5">
        <v>1793</v>
      </c>
      <c r="T32" s="5"/>
      <c r="U32" s="1">
        <f t="shared" si="0"/>
        <v>599087</v>
      </c>
    </row>
    <row r="33" spans="2:21">
      <c r="B33" s="5">
        <v>28</v>
      </c>
      <c r="C33" s="4" t="s">
        <v>30</v>
      </c>
      <c r="D33" s="8" t="s">
        <v>8</v>
      </c>
      <c r="E33" s="4" t="s">
        <v>7</v>
      </c>
      <c r="F33" s="4">
        <v>12</v>
      </c>
      <c r="G33" s="4" t="s">
        <v>10</v>
      </c>
      <c r="H33" s="4" t="s">
        <v>6</v>
      </c>
      <c r="I33" s="6" t="s">
        <v>1</v>
      </c>
      <c r="J33" s="7">
        <v>42005</v>
      </c>
      <c r="K33" s="7">
        <v>42369</v>
      </c>
      <c r="L33" s="6" t="s">
        <v>0</v>
      </c>
      <c r="M33" s="1">
        <v>804747</v>
      </c>
      <c r="N33" s="1">
        <v>111935</v>
      </c>
      <c r="O33" s="5">
        <v>6</v>
      </c>
      <c r="P33" s="5">
        <v>24930</v>
      </c>
      <c r="Q33" s="5">
        <v>16</v>
      </c>
      <c r="R33" s="5">
        <v>79775</v>
      </c>
      <c r="S33" s="5"/>
      <c r="T33" s="5">
        <f>290583+5659</f>
        <v>296242</v>
      </c>
      <c r="U33" s="1">
        <f t="shared" si="0"/>
        <v>1205694</v>
      </c>
    </row>
    <row r="34" spans="2:21">
      <c r="B34" s="5">
        <v>29</v>
      </c>
      <c r="C34" s="4" t="s">
        <v>29</v>
      </c>
      <c r="D34" s="8" t="s">
        <v>4</v>
      </c>
      <c r="E34" s="4" t="s">
        <v>3</v>
      </c>
      <c r="F34" s="4">
        <v>15</v>
      </c>
      <c r="G34" s="4" t="s">
        <v>28</v>
      </c>
      <c r="H34" s="4" t="s">
        <v>28</v>
      </c>
      <c r="I34" s="6" t="s">
        <v>1</v>
      </c>
      <c r="J34" s="7">
        <v>42005</v>
      </c>
      <c r="K34" s="7">
        <v>42369</v>
      </c>
      <c r="L34" s="6" t="s">
        <v>0</v>
      </c>
      <c r="M34" s="1">
        <v>1179069</v>
      </c>
      <c r="N34" s="1">
        <v>99555</v>
      </c>
      <c r="O34" s="5">
        <v>9</v>
      </c>
      <c r="P34" s="5">
        <v>58947</v>
      </c>
      <c r="Q34" s="5">
        <v>4</v>
      </c>
      <c r="R34" s="5">
        <v>31438</v>
      </c>
      <c r="S34" s="5"/>
      <c r="T34" s="5"/>
      <c r="U34" s="1">
        <f t="shared" si="0"/>
        <v>1269454</v>
      </c>
    </row>
    <row r="35" spans="2:21">
      <c r="B35" s="5">
        <v>30</v>
      </c>
      <c r="C35" s="4" t="s">
        <v>27</v>
      </c>
      <c r="D35" s="4" t="s">
        <v>26</v>
      </c>
      <c r="E35" s="4" t="s">
        <v>25</v>
      </c>
      <c r="F35" s="4">
        <v>9</v>
      </c>
      <c r="G35" s="4" t="s">
        <v>6</v>
      </c>
      <c r="H35" s="4" t="s">
        <v>6</v>
      </c>
      <c r="I35" s="6" t="s">
        <v>1</v>
      </c>
      <c r="J35" s="7">
        <v>42005</v>
      </c>
      <c r="K35" s="7">
        <v>42369</v>
      </c>
      <c r="L35" s="6" t="s">
        <v>0</v>
      </c>
      <c r="M35" s="1">
        <v>931916</v>
      </c>
      <c r="N35" s="1">
        <v>127538</v>
      </c>
      <c r="O35" s="5"/>
      <c r="P35" s="5"/>
      <c r="Q35" s="5"/>
      <c r="R35" s="5"/>
      <c r="S35" s="5"/>
      <c r="T35" s="5">
        <f>334347+5659</f>
        <v>340006</v>
      </c>
      <c r="U35" s="1">
        <f t="shared" si="0"/>
        <v>1271922</v>
      </c>
    </row>
    <row r="36" spans="2:21">
      <c r="B36" s="5">
        <v>31</v>
      </c>
      <c r="C36" s="4" t="s">
        <v>24</v>
      </c>
      <c r="D36" s="8" t="s">
        <v>8</v>
      </c>
      <c r="E36" s="4" t="s">
        <v>7</v>
      </c>
      <c r="F36" s="4">
        <v>10</v>
      </c>
      <c r="G36" s="4" t="s">
        <v>19</v>
      </c>
      <c r="H36" s="4" t="s">
        <v>23</v>
      </c>
      <c r="I36" s="6" t="s">
        <v>1</v>
      </c>
      <c r="J36" s="7">
        <v>42005</v>
      </c>
      <c r="K36" s="7">
        <v>42369</v>
      </c>
      <c r="L36" s="6" t="s">
        <v>0</v>
      </c>
      <c r="M36" s="1">
        <v>787514</v>
      </c>
      <c r="N36" s="1"/>
      <c r="O36" s="5">
        <v>20</v>
      </c>
      <c r="P36" s="5">
        <v>94803</v>
      </c>
      <c r="Q36" s="5"/>
      <c r="R36" s="5"/>
      <c r="S36" s="5"/>
      <c r="T36" s="5">
        <f>328883+5659</f>
        <v>334542</v>
      </c>
      <c r="U36" s="1">
        <f t="shared" si="0"/>
        <v>1216859</v>
      </c>
    </row>
    <row r="37" spans="2:21">
      <c r="B37" s="5">
        <v>32</v>
      </c>
      <c r="C37" s="4" t="s">
        <v>22</v>
      </c>
      <c r="D37" s="4" t="s">
        <v>21</v>
      </c>
      <c r="E37" s="4" t="s">
        <v>20</v>
      </c>
      <c r="F37" s="4">
        <v>15</v>
      </c>
      <c r="G37" s="4" t="s">
        <v>19</v>
      </c>
      <c r="H37" s="4" t="s">
        <v>18</v>
      </c>
      <c r="I37" s="6" t="s">
        <v>1</v>
      </c>
      <c r="J37" s="7">
        <v>42005</v>
      </c>
      <c r="K37" s="7">
        <v>42369</v>
      </c>
      <c r="L37" s="6" t="s">
        <v>0</v>
      </c>
      <c r="M37" s="1">
        <v>494711</v>
      </c>
      <c r="N37" s="1"/>
      <c r="O37" s="5"/>
      <c r="P37" s="5"/>
      <c r="Q37" s="5"/>
      <c r="R37" s="5"/>
      <c r="S37" s="5"/>
      <c r="T37" s="5"/>
      <c r="U37" s="1">
        <f t="shared" si="0"/>
        <v>494711</v>
      </c>
    </row>
    <row r="38" spans="2:21">
      <c r="B38" s="5">
        <v>33</v>
      </c>
      <c r="C38" s="4" t="s">
        <v>17</v>
      </c>
      <c r="D38" s="4"/>
      <c r="E38" s="4" t="s">
        <v>3</v>
      </c>
      <c r="F38" s="4">
        <v>15</v>
      </c>
      <c r="G38" s="4" t="s">
        <v>16</v>
      </c>
      <c r="H38" s="4" t="s">
        <v>16</v>
      </c>
      <c r="I38" s="6" t="s">
        <v>1</v>
      </c>
      <c r="J38" s="7">
        <v>42005</v>
      </c>
      <c r="K38" s="7">
        <v>42369</v>
      </c>
      <c r="L38" s="6" t="s">
        <v>0</v>
      </c>
      <c r="M38" s="1"/>
      <c r="N38" s="1"/>
      <c r="O38" s="5"/>
      <c r="P38" s="5"/>
      <c r="Q38" s="5"/>
      <c r="R38" s="5"/>
      <c r="S38" s="5"/>
      <c r="T38" s="5"/>
      <c r="U38" s="1">
        <f t="shared" si="0"/>
        <v>0</v>
      </c>
    </row>
    <row r="39" spans="2:21">
      <c r="B39" s="5">
        <v>34</v>
      </c>
      <c r="C39" s="4" t="s">
        <v>15</v>
      </c>
      <c r="D39" s="8" t="s">
        <v>4</v>
      </c>
      <c r="E39" s="4" t="s">
        <v>3</v>
      </c>
      <c r="F39" s="4">
        <v>15</v>
      </c>
      <c r="G39" s="4" t="s">
        <v>14</v>
      </c>
      <c r="H39" s="4" t="s">
        <v>14</v>
      </c>
      <c r="I39" s="6" t="s">
        <v>1</v>
      </c>
      <c r="J39" s="7">
        <v>42008</v>
      </c>
      <c r="K39" s="7">
        <v>42369</v>
      </c>
      <c r="L39" s="6" t="s">
        <v>0</v>
      </c>
      <c r="M39" s="1">
        <v>575744</v>
      </c>
      <c r="N39" s="1"/>
      <c r="O39" s="5"/>
      <c r="P39" s="5"/>
      <c r="Q39" s="5"/>
      <c r="R39" s="5"/>
      <c r="S39" s="5"/>
      <c r="T39" s="5"/>
      <c r="U39" s="1">
        <f t="shared" si="0"/>
        <v>575744</v>
      </c>
    </row>
    <row r="40" spans="2:21">
      <c r="B40" s="5">
        <v>35</v>
      </c>
      <c r="C40" s="4" t="s">
        <v>13</v>
      </c>
      <c r="D40" s="8" t="s">
        <v>8</v>
      </c>
      <c r="E40" s="4" t="s">
        <v>7</v>
      </c>
      <c r="F40" s="4">
        <v>15</v>
      </c>
      <c r="G40" s="4" t="s">
        <v>10</v>
      </c>
      <c r="H40" s="4" t="s">
        <v>6</v>
      </c>
      <c r="I40" s="6" t="s">
        <v>1</v>
      </c>
      <c r="J40" s="7">
        <v>42005</v>
      </c>
      <c r="K40" s="7">
        <v>42369</v>
      </c>
      <c r="L40" s="6" t="s">
        <v>0</v>
      </c>
      <c r="M40" s="1">
        <v>637298</v>
      </c>
      <c r="N40" s="1">
        <v>86539</v>
      </c>
      <c r="O40" s="5">
        <v>5</v>
      </c>
      <c r="P40" s="5">
        <v>16386</v>
      </c>
      <c r="Q40" s="5">
        <v>0</v>
      </c>
      <c r="R40" s="5">
        <v>0</v>
      </c>
      <c r="S40" s="5"/>
      <c r="T40" s="5">
        <f>233132+3773</f>
        <v>236905</v>
      </c>
      <c r="U40" s="1">
        <f t="shared" si="0"/>
        <v>890589</v>
      </c>
    </row>
    <row r="41" spans="2:21">
      <c r="B41" s="5">
        <v>36</v>
      </c>
      <c r="C41" s="4" t="s">
        <v>12</v>
      </c>
      <c r="D41" s="8" t="s">
        <v>8</v>
      </c>
      <c r="E41" s="4" t="s">
        <v>7</v>
      </c>
      <c r="F41" s="4">
        <v>15</v>
      </c>
      <c r="G41" s="4" t="s">
        <v>10</v>
      </c>
      <c r="H41" s="4" t="s">
        <v>6</v>
      </c>
      <c r="I41" s="6" t="s">
        <v>1</v>
      </c>
      <c r="J41" s="7">
        <v>42051</v>
      </c>
      <c r="K41" s="7">
        <v>42369</v>
      </c>
      <c r="L41" s="6" t="s">
        <v>0</v>
      </c>
      <c r="M41" s="1">
        <v>550759</v>
      </c>
      <c r="N41" s="1"/>
      <c r="O41" s="5">
        <v>4</v>
      </c>
      <c r="P41" s="5">
        <v>13109</v>
      </c>
      <c r="Q41" s="5">
        <v>6</v>
      </c>
      <c r="R41" s="5">
        <v>23595</v>
      </c>
      <c r="S41" s="5"/>
      <c r="T41" s="5"/>
      <c r="U41" s="1">
        <f t="shared" si="0"/>
        <v>587463</v>
      </c>
    </row>
    <row r="42" spans="2:21">
      <c r="B42" s="5">
        <v>37</v>
      </c>
      <c r="C42" s="4" t="s">
        <v>11</v>
      </c>
      <c r="D42" s="8" t="s">
        <v>8</v>
      </c>
      <c r="E42" s="4" t="s">
        <v>7</v>
      </c>
      <c r="F42" s="4">
        <v>15</v>
      </c>
      <c r="G42" s="4" t="s">
        <v>10</v>
      </c>
      <c r="H42" s="4" t="s">
        <v>6</v>
      </c>
      <c r="I42" s="6" t="s">
        <v>1</v>
      </c>
      <c r="J42" s="7">
        <v>42005</v>
      </c>
      <c r="K42" s="7">
        <v>42369</v>
      </c>
      <c r="L42" s="6" t="s">
        <v>0</v>
      </c>
      <c r="M42" s="1">
        <v>550759</v>
      </c>
      <c r="N42" s="1"/>
      <c r="O42" s="5"/>
      <c r="P42" s="5"/>
      <c r="Q42" s="5">
        <v>12</v>
      </c>
      <c r="R42" s="5">
        <v>47191</v>
      </c>
      <c r="S42" s="5">
        <v>0</v>
      </c>
      <c r="T42" s="5"/>
      <c r="U42" s="1">
        <f t="shared" si="0"/>
        <v>597950</v>
      </c>
    </row>
    <row r="43" spans="2:21">
      <c r="B43" s="5">
        <v>38</v>
      </c>
      <c r="C43" s="4" t="s">
        <v>9</v>
      </c>
      <c r="D43" s="8" t="s">
        <v>8</v>
      </c>
      <c r="E43" s="4" t="s">
        <v>7</v>
      </c>
      <c r="F43" s="4">
        <v>15</v>
      </c>
      <c r="G43" s="4" t="s">
        <v>6</v>
      </c>
      <c r="H43" s="4" t="s">
        <v>6</v>
      </c>
      <c r="I43" s="6" t="s">
        <v>1</v>
      </c>
      <c r="J43" s="7">
        <v>42005</v>
      </c>
      <c r="K43" s="7">
        <v>42369</v>
      </c>
      <c r="L43" s="6" t="s">
        <v>0</v>
      </c>
      <c r="M43" s="1">
        <v>550759</v>
      </c>
      <c r="N43" s="1"/>
      <c r="O43" s="5"/>
      <c r="P43" s="5"/>
      <c r="Q43" s="5"/>
      <c r="R43" s="5"/>
      <c r="S43" s="5"/>
      <c r="T43" s="5">
        <f>233132+3773</f>
        <v>236905</v>
      </c>
      <c r="U43" s="1">
        <f t="shared" si="0"/>
        <v>787664</v>
      </c>
    </row>
    <row r="44" spans="2:21">
      <c r="B44" s="5">
        <v>39</v>
      </c>
      <c r="C44" s="4" t="s">
        <v>5</v>
      </c>
      <c r="D44" s="2" t="s">
        <v>4</v>
      </c>
      <c r="E44" s="2" t="s">
        <v>3</v>
      </c>
      <c r="F44" s="2">
        <v>15</v>
      </c>
      <c r="G44" s="2" t="s">
        <v>2</v>
      </c>
      <c r="H44" s="2" t="s">
        <v>2</v>
      </c>
      <c r="I44" s="2" t="s">
        <v>1</v>
      </c>
      <c r="J44" s="3">
        <v>42095</v>
      </c>
      <c r="K44" s="3">
        <v>42369</v>
      </c>
      <c r="L44" s="2" t="s">
        <v>0</v>
      </c>
      <c r="M44" s="1">
        <v>1079514</v>
      </c>
      <c r="N44" s="1"/>
      <c r="O44" s="2">
        <v>0</v>
      </c>
      <c r="P44" s="2">
        <v>0</v>
      </c>
      <c r="Q44" s="2"/>
      <c r="R44" s="2"/>
      <c r="S44" s="2"/>
      <c r="T44" s="2"/>
      <c r="U44" s="1">
        <f t="shared" si="0"/>
        <v>1079514</v>
      </c>
    </row>
    <row r="45" spans="2:21">
      <c r="B45" s="5">
        <v>40</v>
      </c>
      <c r="C45" s="4" t="s">
        <v>97</v>
      </c>
      <c r="D45" s="8" t="s">
        <v>4</v>
      </c>
      <c r="E45" s="4" t="s">
        <v>3</v>
      </c>
      <c r="F45" s="4">
        <v>15</v>
      </c>
      <c r="G45" s="4" t="s">
        <v>69</v>
      </c>
      <c r="H45" s="4" t="s">
        <v>98</v>
      </c>
      <c r="I45" s="6" t="s">
        <v>1</v>
      </c>
      <c r="J45" s="3">
        <v>42125</v>
      </c>
      <c r="K45" s="18" t="s">
        <v>99</v>
      </c>
      <c r="L45" s="6" t="s">
        <v>0</v>
      </c>
      <c r="M45" s="1">
        <v>1079514</v>
      </c>
      <c r="N45" s="2"/>
      <c r="O45" s="2"/>
      <c r="P45" s="2"/>
      <c r="Q45" s="2"/>
      <c r="R45" s="2"/>
      <c r="S45" s="2"/>
      <c r="T45" s="2"/>
      <c r="U45" s="1">
        <f t="shared" si="0"/>
        <v>1079514</v>
      </c>
    </row>
  </sheetData>
  <autoFilter ref="B2:U45">
    <filterColumn colId="9"/>
    <filterColumn colId="12"/>
    <filterColumn colId="18"/>
  </autoFilter>
  <mergeCells count="3">
    <mergeCell ref="O3:P3"/>
    <mergeCell ref="Q3:R3"/>
    <mergeCell ref="J4:K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PLAZO FIJO</vt:lpstr>
    </vt:vector>
  </TitlesOfParts>
  <Company>Municipalidad Alhuè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PAULANEIRA</dc:creator>
  <cp:lastModifiedBy>Alejandro</cp:lastModifiedBy>
  <dcterms:created xsi:type="dcterms:W3CDTF">2015-05-08T14:25:48Z</dcterms:created>
  <dcterms:modified xsi:type="dcterms:W3CDTF">2015-07-13T19:23:10Z</dcterms:modified>
</cp:coreProperties>
</file>